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-75" yWindow="150" windowWidth="21525" windowHeight="17715"/>
  </bookViews>
  <sheets>
    <sheet name="Barren Land" sheetId="1" r:id="rId1"/>
    <sheet name="Developed" sheetId="2" r:id="rId2"/>
    <sheet name="Forested" sheetId="3" r:id="rId3"/>
    <sheet name="Shrub" sheetId="4" r:id="rId4"/>
    <sheet name="Wetlands" sheetId="5" r:id="rId5"/>
    <sheet name="Combined" sheetId="6" r:id="rId6"/>
    <sheet name="Excluded Points" sheetId="7" r:id="rId7"/>
  </sheets>
  <calcPr calcId="145621"/>
</workbook>
</file>

<file path=xl/calcChain.xml><?xml version="1.0" encoding="utf-8"?>
<calcChain xmlns="http://schemas.openxmlformats.org/spreadsheetml/2006/main">
  <c r="S3" i="2"/>
  <c r="P4"/>
  <c r="P5"/>
  <c r="P6"/>
  <c r="P7"/>
  <c r="P8"/>
  <c r="P9"/>
  <c r="P10"/>
  <c r="P11"/>
  <c r="P12"/>
  <c r="P13"/>
  <c r="P14"/>
  <c r="P15"/>
  <c r="P16"/>
  <c r="P17"/>
  <c r="P18"/>
  <c r="P19"/>
  <c r="P20"/>
  <c r="P21"/>
  <c r="P22"/>
  <c r="P23"/>
  <c r="P24"/>
  <c r="P25"/>
  <c r="P26"/>
  <c r="P27"/>
  <c r="P28"/>
  <c r="P29"/>
  <c r="P30"/>
  <c r="P31"/>
  <c r="P32"/>
  <c r="P33"/>
  <c r="P34"/>
  <c r="P35"/>
  <c r="P36"/>
  <c r="P37"/>
  <c r="P38"/>
  <c r="P39"/>
  <c r="P40"/>
  <c r="P41"/>
  <c r="P42"/>
  <c r="P43"/>
  <c r="P44"/>
  <c r="P45"/>
  <c r="P46"/>
  <c r="P47"/>
  <c r="P48"/>
  <c r="P49"/>
  <c r="P50"/>
  <c r="P51"/>
  <c r="P52"/>
  <c r="P53"/>
  <c r="P54"/>
  <c r="P55"/>
  <c r="P56"/>
  <c r="P57"/>
  <c r="P58"/>
  <c r="P59"/>
  <c r="P60"/>
  <c r="P3"/>
  <c r="P4" i="4"/>
  <c r="P5"/>
  <c r="P6"/>
  <c r="P7"/>
  <c r="P8"/>
  <c r="P9"/>
  <c r="P10"/>
  <c r="P11"/>
  <c r="P12"/>
  <c r="P13"/>
  <c r="P14"/>
  <c r="P15"/>
  <c r="P16"/>
  <c r="P17"/>
  <c r="P18"/>
  <c r="P19"/>
  <c r="P20"/>
  <c r="P21"/>
  <c r="P22"/>
  <c r="P23"/>
  <c r="P24"/>
  <c r="P25"/>
  <c r="P26"/>
  <c r="P27"/>
  <c r="P28"/>
  <c r="P29"/>
  <c r="P30"/>
  <c r="P31"/>
  <c r="P32"/>
  <c r="P33"/>
  <c r="P34"/>
  <c r="P35"/>
  <c r="P36"/>
  <c r="P37"/>
  <c r="P38"/>
  <c r="P39"/>
  <c r="P40"/>
  <c r="P41"/>
  <c r="P42"/>
  <c r="P43"/>
  <c r="P44"/>
  <c r="P45"/>
  <c r="P46"/>
  <c r="P47"/>
  <c r="P48"/>
  <c r="P49"/>
  <c r="P50"/>
  <c r="P51"/>
  <c r="P52"/>
  <c r="P53"/>
  <c r="P54"/>
  <c r="P55"/>
  <c r="P56"/>
  <c r="P3"/>
  <c r="P4" i="5"/>
  <c r="P5"/>
  <c r="P6"/>
  <c r="P7"/>
  <c r="P8"/>
  <c r="P9"/>
  <c r="P10"/>
  <c r="P11"/>
  <c r="P12"/>
  <c r="P13"/>
  <c r="P14"/>
  <c r="P15"/>
  <c r="P16"/>
  <c r="P17"/>
  <c r="P18"/>
  <c r="P19"/>
  <c r="P20"/>
  <c r="P21"/>
  <c r="P22"/>
  <c r="P23"/>
  <c r="P24"/>
  <c r="P25"/>
  <c r="P26"/>
  <c r="P27"/>
  <c r="P28"/>
  <c r="P29"/>
  <c r="P30"/>
  <c r="P31"/>
  <c r="P32"/>
  <c r="P33"/>
  <c r="P34"/>
  <c r="P35"/>
  <c r="P36"/>
  <c r="P37"/>
  <c r="P38"/>
  <c r="P39"/>
  <c r="P40"/>
  <c r="P41"/>
  <c r="P42"/>
  <c r="P43"/>
  <c r="P44"/>
  <c r="P45"/>
  <c r="P46"/>
  <c r="P47"/>
  <c r="P48"/>
  <c r="P49"/>
  <c r="P50"/>
  <c r="P51"/>
  <c r="P3"/>
  <c r="P4" i="6"/>
  <c r="P5"/>
  <c r="P6"/>
  <c r="P7"/>
  <c r="P8"/>
  <c r="P9"/>
  <c r="P10"/>
  <c r="P11"/>
  <c r="P12"/>
  <c r="P13"/>
  <c r="P14"/>
  <c r="P15"/>
  <c r="P16"/>
  <c r="P17"/>
  <c r="P18"/>
  <c r="P19"/>
  <c r="P20"/>
  <c r="P21"/>
  <c r="P22"/>
  <c r="P23"/>
  <c r="P24"/>
  <c r="P25"/>
  <c r="P26"/>
  <c r="P27"/>
  <c r="P28"/>
  <c r="P29"/>
  <c r="P30"/>
  <c r="P31"/>
  <c r="P32"/>
  <c r="P33"/>
  <c r="P34"/>
  <c r="P35"/>
  <c r="P36"/>
  <c r="P37"/>
  <c r="P38"/>
  <c r="P39"/>
  <c r="P40"/>
  <c r="P41"/>
  <c r="P42"/>
  <c r="P43"/>
  <c r="P44"/>
  <c r="P45"/>
  <c r="P46"/>
  <c r="P47"/>
  <c r="P48"/>
  <c r="P49"/>
  <c r="P50"/>
  <c r="P51"/>
  <c r="P52"/>
  <c r="P53"/>
  <c r="P54"/>
  <c r="P55"/>
  <c r="P56"/>
  <c r="P57"/>
  <c r="P58"/>
  <c r="P59"/>
  <c r="P60"/>
  <c r="P61"/>
  <c r="P62"/>
  <c r="P63"/>
  <c r="P64"/>
  <c r="P65"/>
  <c r="P66"/>
  <c r="P67"/>
  <c r="P68"/>
  <c r="P69"/>
  <c r="P70"/>
  <c r="P71"/>
  <c r="P72"/>
  <c r="P73"/>
  <c r="P74"/>
  <c r="P75"/>
  <c r="P76"/>
  <c r="P77"/>
  <c r="P78"/>
  <c r="P79"/>
  <c r="P80"/>
  <c r="P81"/>
  <c r="P82"/>
  <c r="P83"/>
  <c r="P84"/>
  <c r="P85"/>
  <c r="P86"/>
  <c r="P87"/>
  <c r="P88"/>
  <c r="P89"/>
  <c r="P90"/>
  <c r="P91"/>
  <c r="P92"/>
  <c r="P93"/>
  <c r="P94"/>
  <c r="P95"/>
  <c r="P96"/>
  <c r="P97"/>
  <c r="P98"/>
  <c r="P99"/>
  <c r="P100"/>
  <c r="P101"/>
  <c r="P102"/>
  <c r="P103"/>
  <c r="P104"/>
  <c r="P105"/>
  <c r="P106"/>
  <c r="P107"/>
  <c r="P108"/>
  <c r="P109"/>
  <c r="P110"/>
  <c r="P111"/>
  <c r="P112"/>
  <c r="P113"/>
  <c r="P114"/>
  <c r="P115"/>
  <c r="P116"/>
  <c r="P117"/>
  <c r="P118"/>
  <c r="P119"/>
  <c r="P120"/>
  <c r="P121"/>
  <c r="P122"/>
  <c r="P123"/>
  <c r="P124"/>
  <c r="P125"/>
  <c r="P126"/>
  <c r="P127"/>
  <c r="P128"/>
  <c r="P129"/>
  <c r="P130"/>
  <c r="P131"/>
  <c r="P132"/>
  <c r="P133"/>
  <c r="P134"/>
  <c r="P135"/>
  <c r="P136"/>
  <c r="P137"/>
  <c r="P138"/>
  <c r="P139"/>
  <c r="P140"/>
  <c r="P141"/>
  <c r="P142"/>
  <c r="P143"/>
  <c r="P144"/>
  <c r="P145"/>
  <c r="P146"/>
  <c r="P147"/>
  <c r="P148"/>
  <c r="P149"/>
  <c r="P150"/>
  <c r="P151"/>
  <c r="P152"/>
  <c r="P153"/>
  <c r="P154"/>
  <c r="P155"/>
  <c r="P156"/>
  <c r="P157"/>
  <c r="P158"/>
  <c r="P159"/>
  <c r="P160"/>
  <c r="P161"/>
  <c r="P162"/>
  <c r="P163"/>
  <c r="P164"/>
  <c r="P165"/>
  <c r="P166"/>
  <c r="P167"/>
  <c r="P168"/>
  <c r="P169"/>
  <c r="P170"/>
  <c r="P171"/>
  <c r="P172"/>
  <c r="P173"/>
  <c r="P174"/>
  <c r="P175"/>
  <c r="P176"/>
  <c r="P177"/>
  <c r="P178"/>
  <c r="P179"/>
  <c r="P180"/>
  <c r="P181"/>
  <c r="P182"/>
  <c r="P183"/>
  <c r="P184"/>
  <c r="P185"/>
  <c r="P186"/>
  <c r="P187"/>
  <c r="P188"/>
  <c r="P189"/>
  <c r="P190"/>
  <c r="P191"/>
  <c r="P192"/>
  <c r="P193"/>
  <c r="P194"/>
  <c r="P195"/>
  <c r="P196"/>
  <c r="P197"/>
  <c r="P198"/>
  <c r="P199"/>
  <c r="P200"/>
  <c r="P201"/>
  <c r="P202"/>
  <c r="P203"/>
  <c r="P204"/>
  <c r="P205"/>
  <c r="P206"/>
  <c r="P207"/>
  <c r="P208"/>
  <c r="P209"/>
  <c r="P210"/>
  <c r="P211"/>
  <c r="P212"/>
  <c r="P213"/>
  <c r="P214"/>
  <c r="P215"/>
  <c r="P216"/>
  <c r="P217"/>
  <c r="P218"/>
  <c r="P219"/>
  <c r="P220"/>
  <c r="P221"/>
  <c r="P222"/>
  <c r="P223"/>
  <c r="P224"/>
  <c r="P225"/>
  <c r="P226"/>
  <c r="P227"/>
  <c r="P228"/>
  <c r="P229"/>
  <c r="P230"/>
  <c r="P231"/>
  <c r="P232"/>
  <c r="P233"/>
  <c r="P234"/>
  <c r="P235"/>
  <c r="P236"/>
  <c r="P237"/>
  <c r="P238"/>
  <c r="P239"/>
  <c r="P240"/>
  <c r="P241"/>
  <c r="P242"/>
  <c r="P243"/>
  <c r="P244"/>
  <c r="P245"/>
  <c r="P246"/>
  <c r="P247"/>
  <c r="P248"/>
  <c r="P249"/>
  <c r="P250"/>
  <c r="P251"/>
  <c r="P252"/>
  <c r="P253"/>
  <c r="P254"/>
  <c r="P255"/>
  <c r="P256"/>
  <c r="P257"/>
  <c r="P258"/>
  <c r="P259"/>
  <c r="P260"/>
  <c r="P261"/>
  <c r="P262"/>
  <c r="P263"/>
  <c r="P264"/>
  <c r="P265"/>
  <c r="P266"/>
  <c r="P267"/>
  <c r="P268"/>
  <c r="P269"/>
  <c r="P270"/>
  <c r="P271"/>
  <c r="P272"/>
  <c r="P273"/>
  <c r="P274"/>
  <c r="P275"/>
  <c r="P276"/>
  <c r="P277"/>
  <c r="P278"/>
  <c r="P279"/>
  <c r="P280"/>
  <c r="P281"/>
  <c r="P282"/>
  <c r="P283"/>
  <c r="P284"/>
  <c r="P285"/>
  <c r="P286"/>
  <c r="P287"/>
  <c r="P288"/>
  <c r="P289"/>
  <c r="P290"/>
  <c r="P291"/>
  <c r="P292"/>
  <c r="P293"/>
  <c r="P294"/>
  <c r="P295"/>
  <c r="P296"/>
  <c r="P297"/>
  <c r="P298"/>
  <c r="P299"/>
  <c r="P300"/>
  <c r="P301"/>
  <c r="P302"/>
  <c r="P303"/>
  <c r="P304"/>
  <c r="P305"/>
  <c r="P306"/>
  <c r="P307"/>
  <c r="P308"/>
  <c r="P309"/>
  <c r="P310"/>
  <c r="P311"/>
  <c r="P312"/>
  <c r="P313"/>
  <c r="P314"/>
  <c r="P315"/>
  <c r="P316"/>
  <c r="P317"/>
  <c r="P318"/>
  <c r="P319"/>
  <c r="P320"/>
  <c r="P321"/>
  <c r="P322"/>
  <c r="P323"/>
  <c r="P324"/>
  <c r="P325"/>
  <c r="P326"/>
  <c r="P327"/>
  <c r="P328"/>
  <c r="P329"/>
  <c r="P330"/>
  <c r="P331"/>
  <c r="P332"/>
  <c r="P333"/>
  <c r="P334"/>
  <c r="P335"/>
  <c r="P336"/>
  <c r="P337"/>
  <c r="P338"/>
  <c r="P339"/>
  <c r="P340"/>
  <c r="P341"/>
  <c r="P342"/>
  <c r="P343"/>
  <c r="P344"/>
  <c r="P345"/>
  <c r="P346"/>
  <c r="P347"/>
  <c r="P348"/>
  <c r="P349"/>
  <c r="P350"/>
  <c r="P351"/>
  <c r="P352"/>
  <c r="P353"/>
  <c r="P354"/>
  <c r="P355"/>
  <c r="P356"/>
  <c r="P357"/>
  <c r="P358"/>
  <c r="P359"/>
  <c r="P360"/>
  <c r="P361"/>
  <c r="P362"/>
  <c r="P363"/>
  <c r="P364"/>
  <c r="P365"/>
  <c r="P366"/>
  <c r="P367"/>
  <c r="P368"/>
  <c r="P369"/>
  <c r="P370"/>
  <c r="P371"/>
  <c r="P372"/>
  <c r="P373"/>
  <c r="P374"/>
  <c r="P375"/>
  <c r="P376"/>
  <c r="P377"/>
  <c r="P378"/>
  <c r="P379"/>
  <c r="P380"/>
  <c r="P381"/>
  <c r="P382"/>
  <c r="P383"/>
  <c r="P384"/>
  <c r="P385"/>
  <c r="P386"/>
  <c r="P387"/>
  <c r="P388"/>
  <c r="P389"/>
  <c r="P390"/>
  <c r="P391"/>
  <c r="P392"/>
  <c r="P393"/>
  <c r="P394"/>
  <c r="P395"/>
  <c r="P396"/>
  <c r="P397"/>
  <c r="P398"/>
  <c r="P399"/>
  <c r="P400"/>
  <c r="P401"/>
  <c r="P402"/>
  <c r="P403"/>
  <c r="P404"/>
  <c r="P405"/>
  <c r="P406"/>
  <c r="P407"/>
  <c r="P408"/>
  <c r="P409"/>
  <c r="P410"/>
  <c r="P411"/>
  <c r="P412"/>
  <c r="P413"/>
  <c r="P414"/>
  <c r="P415"/>
  <c r="P416"/>
  <c r="P417"/>
  <c r="P418"/>
  <c r="P419"/>
  <c r="P420"/>
  <c r="P421"/>
  <c r="P422"/>
  <c r="P423"/>
  <c r="P424"/>
  <c r="P425"/>
  <c r="P426"/>
  <c r="P427"/>
  <c r="P428"/>
  <c r="P429"/>
  <c r="P430"/>
  <c r="P431"/>
  <c r="P432"/>
  <c r="P433"/>
  <c r="P434"/>
  <c r="P435"/>
  <c r="P436"/>
  <c r="P437"/>
  <c r="P438"/>
  <c r="P439"/>
  <c r="P440"/>
  <c r="P441"/>
  <c r="P442"/>
  <c r="P443"/>
  <c r="P444"/>
  <c r="P445"/>
  <c r="P446"/>
  <c r="P447"/>
  <c r="P448"/>
  <c r="P449"/>
  <c r="P450"/>
  <c r="P451"/>
  <c r="P452"/>
  <c r="P453"/>
  <c r="P454"/>
  <c r="P455"/>
  <c r="P456"/>
  <c r="P457"/>
  <c r="P458"/>
  <c r="P459"/>
  <c r="P460"/>
  <c r="P461"/>
  <c r="P462"/>
  <c r="P463"/>
  <c r="P464"/>
  <c r="P465"/>
  <c r="P466"/>
  <c r="P467"/>
  <c r="P468"/>
  <c r="P469"/>
  <c r="P470"/>
  <c r="P471"/>
  <c r="P472"/>
  <c r="P473"/>
  <c r="P474"/>
  <c r="P475"/>
  <c r="P476"/>
  <c r="P477"/>
  <c r="P478"/>
  <c r="P479"/>
  <c r="P480"/>
  <c r="P481"/>
  <c r="P482"/>
  <c r="P483"/>
  <c r="P484"/>
  <c r="P485"/>
  <c r="P486"/>
  <c r="P487"/>
  <c r="P488"/>
  <c r="P489"/>
  <c r="P490"/>
  <c r="P3"/>
  <c r="K7" i="7"/>
  <c r="L7" s="1"/>
  <c r="K3"/>
  <c r="K14"/>
  <c r="L14" s="1"/>
  <c r="K4"/>
  <c r="L4" s="1"/>
  <c r="K13"/>
  <c r="L13" s="1"/>
  <c r="K12"/>
  <c r="L12" s="1"/>
  <c r="K11"/>
  <c r="L11" s="1"/>
  <c r="K10"/>
  <c r="L10" s="1"/>
  <c r="K9"/>
  <c r="L9" s="1"/>
  <c r="K8"/>
  <c r="K6"/>
  <c r="L6" s="1"/>
  <c r="K5"/>
  <c r="L5" l="1"/>
  <c r="L8"/>
  <c r="L3"/>
  <c r="N46" i="2"/>
  <c r="N33"/>
  <c r="N43"/>
  <c r="N58"/>
  <c r="N24"/>
  <c r="N22" i="3"/>
  <c r="N24"/>
  <c r="N36"/>
  <c r="N34"/>
  <c r="N8"/>
  <c r="N16"/>
  <c r="N19"/>
  <c r="N39"/>
  <c r="N43"/>
  <c r="N14"/>
  <c r="N7"/>
  <c r="N25"/>
  <c r="N13"/>
  <c r="N54"/>
  <c r="N45"/>
  <c r="N44"/>
  <c r="N4"/>
  <c r="N11"/>
  <c r="N38"/>
  <c r="N53"/>
  <c r="N20"/>
  <c r="N48" i="5"/>
  <c r="K24"/>
  <c r="L24" s="1"/>
  <c r="K27"/>
  <c r="L27" s="1"/>
  <c r="K4"/>
  <c r="L4" s="1"/>
  <c r="K11"/>
  <c r="L11" s="1"/>
  <c r="K36"/>
  <c r="L36" s="1"/>
  <c r="K34"/>
  <c r="L34" s="1"/>
  <c r="K46"/>
  <c r="L46" s="1"/>
  <c r="K42"/>
  <c r="N42" s="1"/>
  <c r="K28"/>
  <c r="L28" s="1"/>
  <c r="K49"/>
  <c r="N49" s="1"/>
  <c r="K48"/>
  <c r="L48" s="1"/>
  <c r="K50"/>
  <c r="L50" s="1"/>
  <c r="K10"/>
  <c r="L10" s="1"/>
  <c r="K30"/>
  <c r="L30" s="1"/>
  <c r="K6"/>
  <c r="L6" s="1"/>
  <c r="K3"/>
  <c r="L3" s="1"/>
  <c r="K17"/>
  <c r="L17" s="1"/>
  <c r="K31"/>
  <c r="L31" s="1"/>
  <c r="K40"/>
  <c r="N40" s="1"/>
  <c r="K37"/>
  <c r="L37" s="1"/>
  <c r="K26"/>
  <c r="L26" s="1"/>
  <c r="K51"/>
  <c r="L51" s="1"/>
  <c r="K18"/>
  <c r="N18" s="1"/>
  <c r="K5"/>
  <c r="L5" s="1"/>
  <c r="K7"/>
  <c r="L7" s="1"/>
  <c r="K20"/>
  <c r="L20" s="1"/>
  <c r="K23"/>
  <c r="N23" s="1"/>
  <c r="K47"/>
  <c r="L47" s="1"/>
  <c r="K39"/>
  <c r="N39" s="1"/>
  <c r="K16"/>
  <c r="L16" s="1"/>
  <c r="K8"/>
  <c r="L8" s="1"/>
  <c r="K33"/>
  <c r="N33" s="1"/>
  <c r="K9"/>
  <c r="L9" s="1"/>
  <c r="K25"/>
  <c r="L25" s="1"/>
  <c r="K21"/>
  <c r="L21" s="1"/>
  <c r="K13"/>
  <c r="L13" s="1"/>
  <c r="K22"/>
  <c r="L22" s="1"/>
  <c r="K29"/>
  <c r="N29" s="1"/>
  <c r="K38"/>
  <c r="N38" s="1"/>
  <c r="K12"/>
  <c r="L12" s="1"/>
  <c r="K35"/>
  <c r="L35" s="1"/>
  <c r="K44"/>
  <c r="N44" s="1"/>
  <c r="K15"/>
  <c r="L15" s="1"/>
  <c r="K45"/>
  <c r="L45" s="1"/>
  <c r="K43"/>
  <c r="L43" s="1"/>
  <c r="K14"/>
  <c r="N14" s="1"/>
  <c r="K32"/>
  <c r="L32" s="1"/>
  <c r="K41"/>
  <c r="L41" s="1"/>
  <c r="K19"/>
  <c r="L19" s="1"/>
  <c r="K22" i="4"/>
  <c r="L22" s="1"/>
  <c r="K33"/>
  <c r="L33" s="1"/>
  <c r="K19"/>
  <c r="L19" s="1"/>
  <c r="K7"/>
  <c r="L7" s="1"/>
  <c r="K50"/>
  <c r="L50" s="1"/>
  <c r="K49"/>
  <c r="N49" s="1"/>
  <c r="K41"/>
  <c r="L41" s="1"/>
  <c r="K39"/>
  <c r="L39" s="1"/>
  <c r="K40"/>
  <c r="L40" s="1"/>
  <c r="L15"/>
  <c r="K15"/>
  <c r="N15" s="1"/>
  <c r="K13"/>
  <c r="L13" s="1"/>
  <c r="K46"/>
  <c r="L46" s="1"/>
  <c r="K24"/>
  <c r="L24" s="1"/>
  <c r="K16"/>
  <c r="L16" s="1"/>
  <c r="K47"/>
  <c r="L47" s="1"/>
  <c r="K26"/>
  <c r="L26" s="1"/>
  <c r="K53"/>
  <c r="L53" s="1"/>
  <c r="K56"/>
  <c r="L56" s="1"/>
  <c r="K43"/>
  <c r="L43" s="1"/>
  <c r="K42"/>
  <c r="L42" s="1"/>
  <c r="K31"/>
  <c r="L31" s="1"/>
  <c r="K34"/>
  <c r="L34" s="1"/>
  <c r="K48"/>
  <c r="L48" s="1"/>
  <c r="K54"/>
  <c r="L54" s="1"/>
  <c r="K55"/>
  <c r="L55" s="1"/>
  <c r="K38"/>
  <c r="N38" s="1"/>
  <c r="K4"/>
  <c r="L4" s="1"/>
  <c r="K27"/>
  <c r="L27" s="1"/>
  <c r="K51"/>
  <c r="L51" s="1"/>
  <c r="K32"/>
  <c r="L32" s="1"/>
  <c r="K44"/>
  <c r="L44" s="1"/>
  <c r="K30"/>
  <c r="N30" s="1"/>
  <c r="K45"/>
  <c r="N45" s="1"/>
  <c r="K52"/>
  <c r="L52" s="1"/>
  <c r="K8"/>
  <c r="L8" s="1"/>
  <c r="K28"/>
  <c r="L28" s="1"/>
  <c r="K35"/>
  <c r="L35" s="1"/>
  <c r="K17"/>
  <c r="L17" s="1"/>
  <c r="K9"/>
  <c r="N9" s="1"/>
  <c r="K25"/>
  <c r="L25" s="1"/>
  <c r="K6"/>
  <c r="L6" s="1"/>
  <c r="K5"/>
  <c r="L5" s="1"/>
  <c r="K11"/>
  <c r="N11" s="1"/>
  <c r="K14"/>
  <c r="L14" s="1"/>
  <c r="K12"/>
  <c r="L12" s="1"/>
  <c r="K18"/>
  <c r="L18" s="1"/>
  <c r="K21"/>
  <c r="N21" s="1"/>
  <c r="K20"/>
  <c r="L20" s="1"/>
  <c r="K37"/>
  <c r="L37" s="1"/>
  <c r="K36"/>
  <c r="L36" s="1"/>
  <c r="K3"/>
  <c r="L3" s="1"/>
  <c r="K10"/>
  <c r="L10" s="1"/>
  <c r="K29"/>
  <c r="L29" s="1"/>
  <c r="K23"/>
  <c r="L23" s="1"/>
  <c r="K20" i="3"/>
  <c r="L20" s="1"/>
  <c r="K32"/>
  <c r="L32" s="1"/>
  <c r="K29"/>
  <c r="L29" s="1"/>
  <c r="K53"/>
  <c r="L53" s="1"/>
  <c r="K47"/>
  <c r="L47" s="1"/>
  <c r="K28"/>
  <c r="L28" s="1"/>
  <c r="K3"/>
  <c r="L3" s="1"/>
  <c r="K38"/>
  <c r="K11"/>
  <c r="L11" s="1"/>
  <c r="K48"/>
  <c r="L48" s="1"/>
  <c r="K46"/>
  <c r="L46" s="1"/>
  <c r="K4"/>
  <c r="L4" s="1"/>
  <c r="K26"/>
  <c r="L26" s="1"/>
  <c r="K40"/>
  <c r="L40" s="1"/>
  <c r="K10"/>
  <c r="N10" s="1"/>
  <c r="K44"/>
  <c r="L44" s="1"/>
  <c r="K45"/>
  <c r="L45" s="1"/>
  <c r="K49"/>
  <c r="L49" s="1"/>
  <c r="K54"/>
  <c r="L54" s="1"/>
  <c r="K13"/>
  <c r="K37"/>
  <c r="L37" s="1"/>
  <c r="K6"/>
  <c r="L6" s="1"/>
  <c r="K18"/>
  <c r="L18" s="1"/>
  <c r="K25"/>
  <c r="L25" s="1"/>
  <c r="K7"/>
  <c r="L7" s="1"/>
  <c r="K17"/>
  <c r="N17" s="1"/>
  <c r="K14"/>
  <c r="L14" s="1"/>
  <c r="K42"/>
  <c r="L42" s="1"/>
  <c r="K51"/>
  <c r="N51" s="1"/>
  <c r="K52"/>
  <c r="L52" s="1"/>
  <c r="K50"/>
  <c r="N50" s="1"/>
  <c r="K43"/>
  <c r="L43" s="1"/>
  <c r="K39"/>
  <c r="L39" s="1"/>
  <c r="K30"/>
  <c r="L30" s="1"/>
  <c r="K15"/>
  <c r="L15" s="1"/>
  <c r="K19"/>
  <c r="K41"/>
  <c r="L41" s="1"/>
  <c r="K23"/>
  <c r="N23" s="1"/>
  <c r="K12"/>
  <c r="N12" s="1"/>
  <c r="K16"/>
  <c r="L16" s="1"/>
  <c r="K8"/>
  <c r="L8" s="1"/>
  <c r="K33"/>
  <c r="L33" s="1"/>
  <c r="K27"/>
  <c r="L27" s="1"/>
  <c r="K34"/>
  <c r="L34" s="1"/>
  <c r="K5"/>
  <c r="L5" s="1"/>
  <c r="K9"/>
  <c r="L9" s="1"/>
  <c r="K21"/>
  <c r="N21" s="1"/>
  <c r="K36"/>
  <c r="K24"/>
  <c r="L24" s="1"/>
  <c r="K31"/>
  <c r="L31" s="1"/>
  <c r="K22"/>
  <c r="L22" s="1"/>
  <c r="K35"/>
  <c r="N35" s="1"/>
  <c r="K19" i="2"/>
  <c r="L19" s="1"/>
  <c r="K47"/>
  <c r="L47" s="1"/>
  <c r="K5"/>
  <c r="L5" s="1"/>
  <c r="K24"/>
  <c r="K26"/>
  <c r="L26" s="1"/>
  <c r="L9"/>
  <c r="K9"/>
  <c r="N9" s="1"/>
  <c r="K37"/>
  <c r="N37" s="1"/>
  <c r="K40"/>
  <c r="L40" s="1"/>
  <c r="K45"/>
  <c r="N45" s="1"/>
  <c r="K50"/>
  <c r="L50" s="1"/>
  <c r="K11"/>
  <c r="N11" s="1"/>
  <c r="K14"/>
  <c r="L14" s="1"/>
  <c r="K3"/>
  <c r="N3" s="1"/>
  <c r="K6"/>
  <c r="L6" s="1"/>
  <c r="L44"/>
  <c r="K44"/>
  <c r="N44" s="1"/>
  <c r="K60"/>
  <c r="L60" s="1"/>
  <c r="K58"/>
  <c r="L58" s="1"/>
  <c r="K4"/>
  <c r="L4" s="1"/>
  <c r="K59"/>
  <c r="L59" s="1"/>
  <c r="K13"/>
  <c r="L13" s="1"/>
  <c r="K25"/>
  <c r="N25" s="1"/>
  <c r="K15"/>
  <c r="N15" s="1"/>
  <c r="K51"/>
  <c r="L51" s="1"/>
  <c r="K56"/>
  <c r="L56" s="1"/>
  <c r="K41"/>
  <c r="L41" s="1"/>
  <c r="K43"/>
  <c r="L43" s="1"/>
  <c r="K53"/>
  <c r="L53" s="1"/>
  <c r="K49"/>
  <c r="L49" s="1"/>
  <c r="K38"/>
  <c r="L38" s="1"/>
  <c r="K55"/>
  <c r="L55" s="1"/>
  <c r="K32"/>
  <c r="L32" s="1"/>
  <c r="K17"/>
  <c r="L17" s="1"/>
  <c r="K22"/>
  <c r="L22" s="1"/>
  <c r="K20"/>
  <c r="L20" s="1"/>
  <c r="K42"/>
  <c r="N42" s="1"/>
  <c r="K30"/>
  <c r="L30" s="1"/>
  <c r="K34"/>
  <c r="L34" s="1"/>
  <c r="K18"/>
  <c r="L18" s="1"/>
  <c r="K52"/>
  <c r="N52" s="1"/>
  <c r="K21"/>
  <c r="L21" s="1"/>
  <c r="K23"/>
  <c r="L23" s="1"/>
  <c r="K39"/>
  <c r="N39" s="1"/>
  <c r="K57"/>
  <c r="N57" s="1"/>
  <c r="K28"/>
  <c r="L28" s="1"/>
  <c r="K36"/>
  <c r="N36" s="1"/>
  <c r="K27"/>
  <c r="L27" s="1"/>
  <c r="K35"/>
  <c r="L35" s="1"/>
  <c r="K33"/>
  <c r="L33" s="1"/>
  <c r="K7"/>
  <c r="L7" s="1"/>
  <c r="K54"/>
  <c r="L54" s="1"/>
  <c r="K31"/>
  <c r="L31" s="1"/>
  <c r="K46"/>
  <c r="K12"/>
  <c r="L12" s="1"/>
  <c r="K8"/>
  <c r="L8" s="1"/>
  <c r="K16"/>
  <c r="L16" s="1"/>
  <c r="K10"/>
  <c r="L10" s="1"/>
  <c r="K29"/>
  <c r="L29" s="1"/>
  <c r="K48"/>
  <c r="N48" s="1"/>
  <c r="K277" i="1"/>
  <c r="L277" s="1"/>
  <c r="K276"/>
  <c r="L276" s="1"/>
  <c r="K275"/>
  <c r="L275" s="1"/>
  <c r="K274"/>
  <c r="L274" s="1"/>
  <c r="K273"/>
  <c r="L273" s="1"/>
  <c r="K272"/>
  <c r="K271"/>
  <c r="K270"/>
  <c r="K269"/>
  <c r="K268"/>
  <c r="K267"/>
  <c r="K266"/>
  <c r="K265"/>
  <c r="K264"/>
  <c r="K263"/>
  <c r="K262"/>
  <c r="K261"/>
  <c r="L261" s="1"/>
  <c r="K260"/>
  <c r="L260" s="1"/>
  <c r="K259"/>
  <c r="L259" s="1"/>
  <c r="K258"/>
  <c r="L258" s="1"/>
  <c r="K257"/>
  <c r="L257" s="1"/>
  <c r="K256"/>
  <c r="L256" s="1"/>
  <c r="K255"/>
  <c r="K254"/>
  <c r="L254" s="1"/>
  <c r="K253"/>
  <c r="L253" s="1"/>
  <c r="K252"/>
  <c r="L252" s="1"/>
  <c r="K251"/>
  <c r="L251" s="1"/>
  <c r="K250"/>
  <c r="K249"/>
  <c r="L249" s="1"/>
  <c r="K248"/>
  <c r="L248" s="1"/>
  <c r="K247"/>
  <c r="L247" s="1"/>
  <c r="K246"/>
  <c r="L246" s="1"/>
  <c r="K245"/>
  <c r="K244"/>
  <c r="L244" s="1"/>
  <c r="K243"/>
  <c r="L243" s="1"/>
  <c r="K242"/>
  <c r="L242" s="1"/>
  <c r="K241"/>
  <c r="L241" s="1"/>
  <c r="K240"/>
  <c r="L240" s="1"/>
  <c r="K239"/>
  <c r="L239" s="1"/>
  <c r="K238"/>
  <c r="L238" s="1"/>
  <c r="K237"/>
  <c r="L237" s="1"/>
  <c r="L236"/>
  <c r="K236"/>
  <c r="K235"/>
  <c r="L235" s="1"/>
  <c r="K234"/>
  <c r="L234" s="1"/>
  <c r="K233"/>
  <c r="L233" s="1"/>
  <c r="L232"/>
  <c r="K232"/>
  <c r="K231"/>
  <c r="L231" s="1"/>
  <c r="K230"/>
  <c r="L230" s="1"/>
  <c r="K229"/>
  <c r="K228"/>
  <c r="L228" s="1"/>
  <c r="K227"/>
  <c r="L227" s="1"/>
  <c r="K226"/>
  <c r="L226" s="1"/>
  <c r="K225"/>
  <c r="L225" s="1"/>
  <c r="K224"/>
  <c r="L224" s="1"/>
  <c r="K223"/>
  <c r="L223" s="1"/>
  <c r="K222"/>
  <c r="L222" s="1"/>
  <c r="K221"/>
  <c r="L221" s="1"/>
  <c r="K220"/>
  <c r="L220" s="1"/>
  <c r="K219"/>
  <c r="L219" s="1"/>
  <c r="K218"/>
  <c r="L218" s="1"/>
  <c r="K217"/>
  <c r="K216"/>
  <c r="L216" s="1"/>
  <c r="K215"/>
  <c r="L215" s="1"/>
  <c r="K214"/>
  <c r="L214" s="1"/>
  <c r="K213"/>
  <c r="K212"/>
  <c r="L212" s="1"/>
  <c r="K211"/>
  <c r="L211" s="1"/>
  <c r="K210"/>
  <c r="L210" s="1"/>
  <c r="K209"/>
  <c r="K208"/>
  <c r="L208" s="1"/>
  <c r="K207"/>
  <c r="L207" s="1"/>
  <c r="K206"/>
  <c r="L206" s="1"/>
  <c r="K205"/>
  <c r="L205" s="1"/>
  <c r="L204"/>
  <c r="K204"/>
  <c r="K203"/>
  <c r="L203" s="1"/>
  <c r="K202"/>
  <c r="L202" s="1"/>
  <c r="K201"/>
  <c r="L200"/>
  <c r="K200"/>
  <c r="K199"/>
  <c r="L199" s="1"/>
  <c r="K198"/>
  <c r="L198" s="1"/>
  <c r="K197"/>
  <c r="K196"/>
  <c r="L196" s="1"/>
  <c r="K195"/>
  <c r="L195" s="1"/>
  <c r="K194"/>
  <c r="L194" s="1"/>
  <c r="K193"/>
  <c r="K192"/>
  <c r="L192" s="1"/>
  <c r="K191"/>
  <c r="L191" s="1"/>
  <c r="K190"/>
  <c r="L190" s="1"/>
  <c r="K189"/>
  <c r="L189" s="1"/>
  <c r="K188"/>
  <c r="L188" s="1"/>
  <c r="K187"/>
  <c r="L187" s="1"/>
  <c r="K186"/>
  <c r="L186" s="1"/>
  <c r="K185"/>
  <c r="K184"/>
  <c r="L184" s="1"/>
  <c r="K183"/>
  <c r="L183" s="1"/>
  <c r="K182"/>
  <c r="L182" s="1"/>
  <c r="K181"/>
  <c r="L181" s="1"/>
  <c r="K180"/>
  <c r="L180" s="1"/>
  <c r="K179"/>
  <c r="L179" s="1"/>
  <c r="K178"/>
  <c r="L178" s="1"/>
  <c r="K177"/>
  <c r="L177" s="1"/>
  <c r="K176"/>
  <c r="L176" s="1"/>
  <c r="K175"/>
  <c r="L175" s="1"/>
  <c r="K174"/>
  <c r="L174" s="1"/>
  <c r="K173"/>
  <c r="L173" s="1"/>
  <c r="L172"/>
  <c r="K172"/>
  <c r="K171"/>
  <c r="L171" s="1"/>
  <c r="K170"/>
  <c r="L170" s="1"/>
  <c r="K169"/>
  <c r="L169" s="1"/>
  <c r="L168"/>
  <c r="K168"/>
  <c r="K167"/>
  <c r="L167" s="1"/>
  <c r="K166"/>
  <c r="L166" s="1"/>
  <c r="K165"/>
  <c r="K164"/>
  <c r="L164" s="1"/>
  <c r="K163"/>
  <c r="K162"/>
  <c r="L162" s="1"/>
  <c r="K161"/>
  <c r="L161" s="1"/>
  <c r="K160"/>
  <c r="L160" s="1"/>
  <c r="K159"/>
  <c r="L159" s="1"/>
  <c r="K158"/>
  <c r="L158" s="1"/>
  <c r="K157"/>
  <c r="L157" s="1"/>
  <c r="K156"/>
  <c r="L156" s="1"/>
  <c r="K155"/>
  <c r="K154"/>
  <c r="L154" s="1"/>
  <c r="K153"/>
  <c r="L153" s="1"/>
  <c r="K152"/>
  <c r="L152" s="1"/>
  <c r="K151"/>
  <c r="L151" s="1"/>
  <c r="K150"/>
  <c r="L150" s="1"/>
  <c r="K149"/>
  <c r="L149" s="1"/>
  <c r="K148"/>
  <c r="L148" s="1"/>
  <c r="K147"/>
  <c r="L147" s="1"/>
  <c r="K146"/>
  <c r="L146" s="1"/>
  <c r="K145"/>
  <c r="K144"/>
  <c r="L144" s="1"/>
  <c r="K143"/>
  <c r="L143" s="1"/>
  <c r="K142"/>
  <c r="L142" s="1"/>
  <c r="K141"/>
  <c r="L141" s="1"/>
  <c r="L140"/>
  <c r="K140"/>
  <c r="K139"/>
  <c r="L139" s="1"/>
  <c r="K138"/>
  <c r="L138" s="1"/>
  <c r="K137"/>
  <c r="L136"/>
  <c r="K136"/>
  <c r="K135"/>
  <c r="L135" s="1"/>
  <c r="K134"/>
  <c r="L134" s="1"/>
  <c r="K133"/>
  <c r="L133" s="1"/>
  <c r="K132"/>
  <c r="L132" s="1"/>
  <c r="K131"/>
  <c r="L131" s="1"/>
  <c r="K130"/>
  <c r="L130" s="1"/>
  <c r="K129"/>
  <c r="K128"/>
  <c r="L128" s="1"/>
  <c r="K127"/>
  <c r="L127" s="1"/>
  <c r="K126"/>
  <c r="L126" s="1"/>
  <c r="K125"/>
  <c r="L125" s="1"/>
  <c r="K124"/>
  <c r="L124" s="1"/>
  <c r="K123"/>
  <c r="L123" s="1"/>
  <c r="K122"/>
  <c r="L122" s="1"/>
  <c r="K121"/>
  <c r="K120"/>
  <c r="L120" s="1"/>
  <c r="K119"/>
  <c r="L119" s="1"/>
  <c r="K118"/>
  <c r="L118" s="1"/>
  <c r="K117"/>
  <c r="L117" s="1"/>
  <c r="K116"/>
  <c r="L116" s="1"/>
  <c r="K115"/>
  <c r="L115" s="1"/>
  <c r="K114"/>
  <c r="L114" s="1"/>
  <c r="K113"/>
  <c r="L113" s="1"/>
  <c r="K112"/>
  <c r="L112" s="1"/>
  <c r="K111"/>
  <c r="L111" s="1"/>
  <c r="K110"/>
  <c r="L110" s="1"/>
  <c r="K109"/>
  <c r="L109" s="1"/>
  <c r="L108"/>
  <c r="K108"/>
  <c r="K107"/>
  <c r="L107" s="1"/>
  <c r="K106"/>
  <c r="L106" s="1"/>
  <c r="K105"/>
  <c r="L105" s="1"/>
  <c r="L104"/>
  <c r="K104"/>
  <c r="K103"/>
  <c r="K102"/>
  <c r="L102" s="1"/>
  <c r="K101"/>
  <c r="L101" s="1"/>
  <c r="K100"/>
  <c r="L100" s="1"/>
  <c r="K99"/>
  <c r="L99" s="1"/>
  <c r="K98"/>
  <c r="L98" s="1"/>
  <c r="K97"/>
  <c r="K96"/>
  <c r="L96" s="1"/>
  <c r="K95"/>
  <c r="L95" s="1"/>
  <c r="K94"/>
  <c r="L94" s="1"/>
  <c r="K93"/>
  <c r="L93" s="1"/>
  <c r="K92"/>
  <c r="L92" s="1"/>
  <c r="K91"/>
  <c r="K90"/>
  <c r="L90" s="1"/>
  <c r="K89"/>
  <c r="L89" s="1"/>
  <c r="L88"/>
  <c r="K88"/>
  <c r="K87"/>
  <c r="K86"/>
  <c r="L86" s="1"/>
  <c r="K85"/>
  <c r="L85" s="1"/>
  <c r="K84"/>
  <c r="L84" s="1"/>
  <c r="K83"/>
  <c r="K82"/>
  <c r="L82" s="1"/>
  <c r="K81"/>
  <c r="L81" s="1"/>
  <c r="K80"/>
  <c r="L80" s="1"/>
  <c r="K79"/>
  <c r="K78"/>
  <c r="L78" s="1"/>
  <c r="K77"/>
  <c r="L77" s="1"/>
  <c r="L76"/>
  <c r="K76"/>
  <c r="K75"/>
  <c r="L75" s="1"/>
  <c r="K74"/>
  <c r="L74" s="1"/>
  <c r="K73"/>
  <c r="L73" s="1"/>
  <c r="L72"/>
  <c r="K72"/>
  <c r="K71"/>
  <c r="L71" s="1"/>
  <c r="K70"/>
  <c r="L70" s="1"/>
  <c r="K69"/>
  <c r="K68"/>
  <c r="L68" s="1"/>
  <c r="K67"/>
  <c r="L67" s="1"/>
  <c r="K66"/>
  <c r="L66" s="1"/>
  <c r="K65"/>
  <c r="K64"/>
  <c r="L64" s="1"/>
  <c r="K63"/>
  <c r="L63" s="1"/>
  <c r="K62"/>
  <c r="L62" s="1"/>
  <c r="K61"/>
  <c r="L61" s="1"/>
  <c r="K60"/>
  <c r="L60" s="1"/>
  <c r="K59"/>
  <c r="K58"/>
  <c r="L58" s="1"/>
  <c r="K57"/>
  <c r="L57" s="1"/>
  <c r="K56"/>
  <c r="L56" s="1"/>
  <c r="K55"/>
  <c r="L55" s="1"/>
  <c r="K54"/>
  <c r="L54" s="1"/>
  <c r="K53"/>
  <c r="K52"/>
  <c r="L52" s="1"/>
  <c r="K51"/>
  <c r="L51" s="1"/>
  <c r="K50"/>
  <c r="L50" s="1"/>
  <c r="K49"/>
  <c r="L49" s="1"/>
  <c r="K48"/>
  <c r="L48" s="1"/>
  <c r="K47"/>
  <c r="K46"/>
  <c r="L46" s="1"/>
  <c r="K45"/>
  <c r="L45" s="1"/>
  <c r="L44"/>
  <c r="K44"/>
  <c r="K43"/>
  <c r="L43" s="1"/>
  <c r="K42"/>
  <c r="L42" s="1"/>
  <c r="K41"/>
  <c r="L41" s="1"/>
  <c r="L40"/>
  <c r="K40"/>
  <c r="K39"/>
  <c r="L39" s="1"/>
  <c r="K38"/>
  <c r="L38" s="1"/>
  <c r="K37"/>
  <c r="L37" s="1"/>
  <c r="K36"/>
  <c r="L36" s="1"/>
  <c r="K35"/>
  <c r="L35" s="1"/>
  <c r="K34"/>
  <c r="L34" s="1"/>
  <c r="K33"/>
  <c r="L33" s="1"/>
  <c r="K32"/>
  <c r="L32" s="1"/>
  <c r="K31"/>
  <c r="L31" s="1"/>
  <c r="K30"/>
  <c r="L30" s="1"/>
  <c r="K29"/>
  <c r="L29" s="1"/>
  <c r="K28"/>
  <c r="L28" s="1"/>
  <c r="K27"/>
  <c r="L27" s="1"/>
  <c r="K26"/>
  <c r="L26" s="1"/>
  <c r="K25"/>
  <c r="L25" s="1"/>
  <c r="L24"/>
  <c r="K24"/>
  <c r="K23"/>
  <c r="K22"/>
  <c r="L21"/>
  <c r="K21"/>
  <c r="K20"/>
  <c r="L20" s="1"/>
  <c r="L19"/>
  <c r="K19"/>
  <c r="K18"/>
  <c r="K17"/>
  <c r="L17" s="1"/>
  <c r="K16"/>
  <c r="L16" s="1"/>
  <c r="K15"/>
  <c r="L15" s="1"/>
  <c r="K14"/>
  <c r="L14" s="1"/>
  <c r="K13"/>
  <c r="L13" s="1"/>
  <c r="K12"/>
  <c r="K11"/>
  <c r="L11" s="1"/>
  <c r="K10"/>
  <c r="K9"/>
  <c r="L9" s="1"/>
  <c r="K8"/>
  <c r="L8" s="1"/>
  <c r="K7"/>
  <c r="L7" s="1"/>
  <c r="K6"/>
  <c r="L5"/>
  <c r="K5"/>
  <c r="K4"/>
  <c r="L4" s="1"/>
  <c r="L3"/>
  <c r="K3"/>
  <c r="K227" i="6"/>
  <c r="N227" s="1"/>
  <c r="K316"/>
  <c r="N316" s="1"/>
  <c r="K247"/>
  <c r="N247" s="1"/>
  <c r="K365"/>
  <c r="L365" s="1"/>
  <c r="K211"/>
  <c r="K83"/>
  <c r="N83" s="1"/>
  <c r="K49"/>
  <c r="K349"/>
  <c r="K262"/>
  <c r="N262" s="1"/>
  <c r="K330"/>
  <c r="N330" s="1"/>
  <c r="K77"/>
  <c r="N77" s="1"/>
  <c r="K173"/>
  <c r="L173" s="1"/>
  <c r="K100"/>
  <c r="N100" s="1"/>
  <c r="K230"/>
  <c r="N230" s="1"/>
  <c r="K404"/>
  <c r="K186"/>
  <c r="L186" s="1"/>
  <c r="K153"/>
  <c r="L153" s="1"/>
  <c r="K300"/>
  <c r="N300" s="1"/>
  <c r="K380"/>
  <c r="N380" s="1"/>
  <c r="K240"/>
  <c r="L240" s="1"/>
  <c r="K302"/>
  <c r="K131"/>
  <c r="N131" s="1"/>
  <c r="K9"/>
  <c r="L9" s="1"/>
  <c r="K416"/>
  <c r="L416" s="1"/>
  <c r="K421"/>
  <c r="N421" s="1"/>
  <c r="K222"/>
  <c r="N222" s="1"/>
  <c r="K224"/>
  <c r="N224" s="1"/>
  <c r="K200"/>
  <c r="L200" s="1"/>
  <c r="K147"/>
  <c r="N147" s="1"/>
  <c r="K163"/>
  <c r="N163" s="1"/>
  <c r="K132"/>
  <c r="L132" s="1"/>
  <c r="K59"/>
  <c r="K63"/>
  <c r="N63" s="1"/>
  <c r="K244"/>
  <c r="N244" s="1"/>
  <c r="K129"/>
  <c r="N129" s="1"/>
  <c r="K189"/>
  <c r="L189" s="1"/>
  <c r="K408"/>
  <c r="N408" s="1"/>
  <c r="K298"/>
  <c r="N298" s="1"/>
  <c r="K105"/>
  <c r="K350"/>
  <c r="K27"/>
  <c r="N27" s="1"/>
  <c r="K75"/>
  <c r="N75" s="1"/>
  <c r="K256"/>
  <c r="N256" s="1"/>
  <c r="K14"/>
  <c r="L14" s="1"/>
  <c r="K107"/>
  <c r="N107" s="1"/>
  <c r="K122"/>
  <c r="N122" s="1"/>
  <c r="K188"/>
  <c r="K185"/>
  <c r="K223"/>
  <c r="N223" s="1"/>
  <c r="K51"/>
  <c r="N51" s="1"/>
  <c r="K202"/>
  <c r="N202" s="1"/>
  <c r="K231"/>
  <c r="L231" s="1"/>
  <c r="K80"/>
  <c r="L80" s="1"/>
  <c r="K334"/>
  <c r="N334" s="1"/>
  <c r="K328"/>
  <c r="N328" s="1"/>
  <c r="K94"/>
  <c r="K130"/>
  <c r="N130" s="1"/>
  <c r="K293"/>
  <c r="N293" s="1"/>
  <c r="K31"/>
  <c r="K342"/>
  <c r="L342" s="1"/>
  <c r="K213"/>
  <c r="N213" s="1"/>
  <c r="K41"/>
  <c r="N41" s="1"/>
  <c r="K71"/>
  <c r="K30"/>
  <c r="L30" s="1"/>
  <c r="K47"/>
  <c r="N47" s="1"/>
  <c r="K315"/>
  <c r="K232"/>
  <c r="N232" s="1"/>
  <c r="K419"/>
  <c r="L419" s="1"/>
  <c r="K26"/>
  <c r="K236"/>
  <c r="N236" s="1"/>
  <c r="K241"/>
  <c r="N241" s="1"/>
  <c r="K194"/>
  <c r="K259"/>
  <c r="N259" s="1"/>
  <c r="K198"/>
  <c r="N198" s="1"/>
  <c r="K456"/>
  <c r="L456" s="1"/>
  <c r="K276"/>
  <c r="N276" s="1"/>
  <c r="K160"/>
  <c r="N160" s="1"/>
  <c r="K123"/>
  <c r="L123" s="1"/>
  <c r="K245"/>
  <c r="K448"/>
  <c r="N448" s="1"/>
  <c r="K422"/>
  <c r="N422" s="1"/>
  <c r="K214"/>
  <c r="N214" s="1"/>
  <c r="K453"/>
  <c r="N453" s="1"/>
  <c r="K462"/>
  <c r="K220"/>
  <c r="N220" s="1"/>
  <c r="K455"/>
  <c r="K429"/>
  <c r="N429" s="1"/>
  <c r="K193"/>
  <c r="N193" s="1"/>
  <c r="K432"/>
  <c r="N432" s="1"/>
  <c r="K392"/>
  <c r="N392" s="1"/>
  <c r="K260"/>
  <c r="K201"/>
  <c r="N201" s="1"/>
  <c r="K258"/>
  <c r="L258" s="1"/>
  <c r="K292"/>
  <c r="L292" s="1"/>
  <c r="K165"/>
  <c r="N165" s="1"/>
  <c r="K423"/>
  <c r="K102"/>
  <c r="L102" s="1"/>
  <c r="K72"/>
  <c r="N72" s="1"/>
  <c r="K89"/>
  <c r="N89" s="1"/>
  <c r="K144"/>
  <c r="N144" s="1"/>
  <c r="K170"/>
  <c r="L170" s="1"/>
  <c r="K38"/>
  <c r="N38" s="1"/>
  <c r="K126"/>
  <c r="K148"/>
  <c r="N148" s="1"/>
  <c r="K138"/>
  <c r="N138" s="1"/>
  <c r="K6"/>
  <c r="N6" s="1"/>
  <c r="K274"/>
  <c r="N274" s="1"/>
  <c r="K120"/>
  <c r="N120" s="1"/>
  <c r="K79"/>
  <c r="L79" s="1"/>
  <c r="K22"/>
  <c r="N22" s="1"/>
  <c r="K60"/>
  <c r="N60" s="1"/>
  <c r="K142"/>
  <c r="N142" s="1"/>
  <c r="K196"/>
  <c r="L196" s="1"/>
  <c r="K205"/>
  <c r="N205" s="1"/>
  <c r="K20"/>
  <c r="N20" s="1"/>
  <c r="K174"/>
  <c r="N174" s="1"/>
  <c r="K172"/>
  <c r="K146"/>
  <c r="N146" s="1"/>
  <c r="K187"/>
  <c r="N187" s="1"/>
  <c r="K115"/>
  <c r="N115" s="1"/>
  <c r="K136"/>
  <c r="N136" s="1"/>
  <c r="K57"/>
  <c r="N57" s="1"/>
  <c r="K67"/>
  <c r="K140"/>
  <c r="N140" s="1"/>
  <c r="K69"/>
  <c r="K32"/>
  <c r="N32" s="1"/>
  <c r="K55"/>
  <c r="N55" s="1"/>
  <c r="K85"/>
  <c r="N85" s="1"/>
  <c r="K35"/>
  <c r="L35" s="1"/>
  <c r="K19"/>
  <c r="N19" s="1"/>
  <c r="K166"/>
  <c r="N166" s="1"/>
  <c r="K18"/>
  <c r="N18" s="1"/>
  <c r="K28"/>
  <c r="K12"/>
  <c r="N12" s="1"/>
  <c r="K218"/>
  <c r="N218" s="1"/>
  <c r="K13"/>
  <c r="N13" s="1"/>
  <c r="K39"/>
  <c r="N39" s="1"/>
  <c r="K15"/>
  <c r="N15" s="1"/>
  <c r="K42"/>
  <c r="N42" s="1"/>
  <c r="K5"/>
  <c r="K108"/>
  <c r="L108" s="1"/>
  <c r="K124"/>
  <c r="N124" s="1"/>
  <c r="K93"/>
  <c r="N93" s="1"/>
  <c r="K3"/>
  <c r="K208"/>
  <c r="L208" s="1"/>
  <c r="K137"/>
  <c r="N137" s="1"/>
  <c r="K145"/>
  <c r="N145" s="1"/>
  <c r="K25"/>
  <c r="N25" s="1"/>
  <c r="K90"/>
  <c r="L90" s="1"/>
  <c r="K91"/>
  <c r="N91" s="1"/>
  <c r="K151"/>
  <c r="N151" s="1"/>
  <c r="K133"/>
  <c r="L133" s="1"/>
  <c r="K162"/>
  <c r="N162" s="1"/>
  <c r="K116"/>
  <c r="N116" s="1"/>
  <c r="K113"/>
  <c r="N113" s="1"/>
  <c r="K99"/>
  <c r="L99" s="1"/>
  <c r="K62"/>
  <c r="L62" s="1"/>
  <c r="K24"/>
  <c r="N24" s="1"/>
  <c r="K101"/>
  <c r="N101" s="1"/>
  <c r="K158"/>
  <c r="N158" s="1"/>
  <c r="K191"/>
  <c r="N191" s="1"/>
  <c r="K40"/>
  <c r="N40" s="1"/>
  <c r="K338"/>
  <c r="N338" s="1"/>
  <c r="K37"/>
  <c r="N37" s="1"/>
  <c r="K225"/>
  <c r="L225" s="1"/>
  <c r="K92"/>
  <c r="N92" s="1"/>
  <c r="K210"/>
  <c r="N210" s="1"/>
  <c r="K61"/>
  <c r="N61" s="1"/>
  <c r="K181"/>
  <c r="N181" s="1"/>
  <c r="K64"/>
  <c r="N64" s="1"/>
  <c r="K65"/>
  <c r="N65" s="1"/>
  <c r="K84"/>
  <c r="L84" s="1"/>
  <c r="K118"/>
  <c r="N118" s="1"/>
  <c r="K283"/>
  <c r="N283" s="1"/>
  <c r="K155"/>
  <c r="N155" s="1"/>
  <c r="K156"/>
  <c r="N156" s="1"/>
  <c r="K168"/>
  <c r="N168" s="1"/>
  <c r="K207"/>
  <c r="N207" s="1"/>
  <c r="K309"/>
  <c r="N309" s="1"/>
  <c r="K70"/>
  <c r="N70" s="1"/>
  <c r="K384"/>
  <c r="K425"/>
  <c r="N425" s="1"/>
  <c r="K385"/>
  <c r="N385" s="1"/>
  <c r="K319"/>
  <c r="N319" s="1"/>
  <c r="K228"/>
  <c r="N228" s="1"/>
  <c r="K209"/>
  <c r="N209" s="1"/>
  <c r="K360"/>
  <c r="N360" s="1"/>
  <c r="K177"/>
  <c r="N177" s="1"/>
  <c r="K125"/>
  <c r="K164"/>
  <c r="N164" s="1"/>
  <c r="K52"/>
  <c r="N52" s="1"/>
  <c r="K106"/>
  <c r="N106" s="1"/>
  <c r="K4"/>
  <c r="N4" s="1"/>
  <c r="K29"/>
  <c r="L29" s="1"/>
  <c r="K159"/>
  <c r="N159" s="1"/>
  <c r="K46"/>
  <c r="N46" s="1"/>
  <c r="K82"/>
  <c r="L82" s="1"/>
  <c r="K152"/>
  <c r="N152" s="1"/>
  <c r="K117"/>
  <c r="N117" s="1"/>
  <c r="K134"/>
  <c r="N134" s="1"/>
  <c r="K74"/>
  <c r="N74" s="1"/>
  <c r="K119"/>
  <c r="N119" s="1"/>
  <c r="K50"/>
  <c r="N50" s="1"/>
  <c r="K36"/>
  <c r="L36" s="1"/>
  <c r="K275"/>
  <c r="N275" s="1"/>
  <c r="K161"/>
  <c r="N161" s="1"/>
  <c r="K7"/>
  <c r="N7" s="1"/>
  <c r="K23"/>
  <c r="N23" s="1"/>
  <c r="K76"/>
  <c r="N76" s="1"/>
  <c r="K255"/>
  <c r="N255" s="1"/>
  <c r="K246"/>
  <c r="N246" s="1"/>
  <c r="K374"/>
  <c r="N374" s="1"/>
  <c r="K348"/>
  <c r="K386"/>
  <c r="N386" s="1"/>
  <c r="K396"/>
  <c r="N396" s="1"/>
  <c r="K171"/>
  <c r="N171" s="1"/>
  <c r="K215"/>
  <c r="N215" s="1"/>
  <c r="K411"/>
  <c r="N411" s="1"/>
  <c r="K358"/>
  <c r="N358" s="1"/>
  <c r="K87"/>
  <c r="L87" s="1"/>
  <c r="K366"/>
  <c r="K266"/>
  <c r="N266" s="1"/>
  <c r="K405"/>
  <c r="N405" s="1"/>
  <c r="K288"/>
  <c r="N288" s="1"/>
  <c r="K285"/>
  <c r="N285" s="1"/>
  <c r="K435"/>
  <c r="N435" s="1"/>
  <c r="K323"/>
  <c r="N323" s="1"/>
  <c r="K439"/>
  <c r="N439" s="1"/>
  <c r="K297"/>
  <c r="K264"/>
  <c r="N264" s="1"/>
  <c r="K399"/>
  <c r="N399" s="1"/>
  <c r="K320"/>
  <c r="N320" s="1"/>
  <c r="K436"/>
  <c r="N436" s="1"/>
  <c r="K329"/>
  <c r="N329" s="1"/>
  <c r="K377"/>
  <c r="N377" s="1"/>
  <c r="K353"/>
  <c r="K289"/>
  <c r="N289" s="1"/>
  <c r="K287"/>
  <c r="N287" s="1"/>
  <c r="K195"/>
  <c r="N195" s="1"/>
  <c r="K375"/>
  <c r="N375" s="1"/>
  <c r="K424"/>
  <c r="N424" s="1"/>
  <c r="K267"/>
  <c r="N267" s="1"/>
  <c r="K363"/>
  <c r="N363" s="1"/>
  <c r="K261"/>
  <c r="N261" s="1"/>
  <c r="K301"/>
  <c r="L301" s="1"/>
  <c r="K324"/>
  <c r="L324" s="1"/>
  <c r="K371"/>
  <c r="N371" s="1"/>
  <c r="K204"/>
  <c r="N204" s="1"/>
  <c r="K336"/>
  <c r="N336" s="1"/>
  <c r="K389"/>
  <c r="N389" s="1"/>
  <c r="K331"/>
  <c r="N331" s="1"/>
  <c r="K104"/>
  <c r="K176"/>
  <c r="L176" s="1"/>
  <c r="K317"/>
  <c r="N317" s="1"/>
  <c r="K333"/>
  <c r="N333" s="1"/>
  <c r="K345"/>
  <c r="N345" s="1"/>
  <c r="K382"/>
  <c r="N382" s="1"/>
  <c r="K381"/>
  <c r="N381" s="1"/>
  <c r="K403"/>
  <c r="N403" s="1"/>
  <c r="K322"/>
  <c r="N322" s="1"/>
  <c r="K337"/>
  <c r="L337" s="1"/>
  <c r="K219"/>
  <c r="N219" s="1"/>
  <c r="K313"/>
  <c r="N313" s="1"/>
  <c r="K391"/>
  <c r="N391" s="1"/>
  <c r="K304"/>
  <c r="N304" s="1"/>
  <c r="K394"/>
  <c r="N394" s="1"/>
  <c r="K307"/>
  <c r="K410"/>
  <c r="N410" s="1"/>
  <c r="K340"/>
  <c r="N340" s="1"/>
  <c r="K402"/>
  <c r="N402" s="1"/>
  <c r="K397"/>
  <c r="N397" s="1"/>
  <c r="K272"/>
  <c r="N272" s="1"/>
  <c r="K356"/>
  <c r="N356" s="1"/>
  <c r="K250"/>
  <c r="N250" s="1"/>
  <c r="K346"/>
  <c r="N346" s="1"/>
  <c r="K433"/>
  <c r="N433" s="1"/>
  <c r="K306"/>
  <c r="L306" s="1"/>
  <c r="K237"/>
  <c r="N237" s="1"/>
  <c r="K367"/>
  <c r="N367" s="1"/>
  <c r="K294"/>
  <c r="N294" s="1"/>
  <c r="K401"/>
  <c r="N401" s="1"/>
  <c r="K299"/>
  <c r="N299" s="1"/>
  <c r="K303"/>
  <c r="N303" s="1"/>
  <c r="K355"/>
  <c r="L355" s="1"/>
  <c r="K387"/>
  <c r="N387" s="1"/>
  <c r="K400"/>
  <c r="L400" s="1"/>
  <c r="K282"/>
  <c r="N282" s="1"/>
  <c r="K110"/>
  <c r="N110" s="1"/>
  <c r="K197"/>
  <c r="N197" s="1"/>
  <c r="K281"/>
  <c r="N281" s="1"/>
  <c r="K414"/>
  <c r="N414" s="1"/>
  <c r="K417"/>
  <c r="N417" s="1"/>
  <c r="K270"/>
  <c r="N270" s="1"/>
  <c r="K249"/>
  <c r="N249" s="1"/>
  <c r="K325"/>
  <c r="N325" s="1"/>
  <c r="K351"/>
  <c r="N351" s="1"/>
  <c r="K278"/>
  <c r="N278" s="1"/>
  <c r="K362"/>
  <c r="N362" s="1"/>
  <c r="K341"/>
  <c r="N341" s="1"/>
  <c r="K368"/>
  <c r="K217"/>
  <c r="N217" s="1"/>
  <c r="K379"/>
  <c r="N379" s="1"/>
  <c r="K352"/>
  <c r="N352" s="1"/>
  <c r="K393"/>
  <c r="N393" s="1"/>
  <c r="K253"/>
  <c r="N253" s="1"/>
  <c r="K199"/>
  <c r="N199" s="1"/>
  <c r="K180"/>
  <c r="N180" s="1"/>
  <c r="K273"/>
  <c r="N273" s="1"/>
  <c r="K314"/>
  <c r="N314" s="1"/>
  <c r="K357"/>
  <c r="N357" s="1"/>
  <c r="K390"/>
  <c r="N390" s="1"/>
  <c r="K369"/>
  <c r="N369" s="1"/>
  <c r="K370"/>
  <c r="N370" s="1"/>
  <c r="K364"/>
  <c r="N364" s="1"/>
  <c r="K321"/>
  <c r="N321" s="1"/>
  <c r="K327"/>
  <c r="K398"/>
  <c r="N398" s="1"/>
  <c r="K413"/>
  <c r="N413" s="1"/>
  <c r="K406"/>
  <c r="N406" s="1"/>
  <c r="K149"/>
  <c r="N149" s="1"/>
  <c r="K415"/>
  <c r="N415" s="1"/>
  <c r="K444"/>
  <c r="N444" s="1"/>
  <c r="K277"/>
  <c r="N277" s="1"/>
  <c r="K447"/>
  <c r="N447" s="1"/>
  <c r="K312"/>
  <c r="N312" s="1"/>
  <c r="K221"/>
  <c r="N221" s="1"/>
  <c r="K469"/>
  <c r="N469" s="1"/>
  <c r="K476"/>
  <c r="N476" s="1"/>
  <c r="K478"/>
  <c r="N478" s="1"/>
  <c r="K466"/>
  <c r="N466" s="1"/>
  <c r="K339"/>
  <c r="L339" s="1"/>
  <c r="K460"/>
  <c r="N460" s="1"/>
  <c r="K463"/>
  <c r="N463" s="1"/>
  <c r="K373"/>
  <c r="N373" s="1"/>
  <c r="K45"/>
  <c r="N45" s="1"/>
  <c r="K479"/>
  <c r="N479" s="1"/>
  <c r="K98"/>
  <c r="N98" s="1"/>
  <c r="K239"/>
  <c r="N239" s="1"/>
  <c r="K229"/>
  <c r="N229" s="1"/>
  <c r="K296"/>
  <c r="N296" s="1"/>
  <c r="K109"/>
  <c r="L109" s="1"/>
  <c r="K141"/>
  <c r="N141" s="1"/>
  <c r="K81"/>
  <c r="N81" s="1"/>
  <c r="K234"/>
  <c r="N234" s="1"/>
  <c r="K420"/>
  <c r="K265"/>
  <c r="N265" s="1"/>
  <c r="K437"/>
  <c r="K473"/>
  <c r="N473" s="1"/>
  <c r="K279"/>
  <c r="N279" s="1"/>
  <c r="K251"/>
  <c r="N251" s="1"/>
  <c r="K474"/>
  <c r="N474" s="1"/>
  <c r="K412"/>
  <c r="N412" s="1"/>
  <c r="K127"/>
  <c r="L127" s="1"/>
  <c r="K179"/>
  <c r="N179" s="1"/>
  <c r="K477"/>
  <c r="N477" s="1"/>
  <c r="K284"/>
  <c r="N284" s="1"/>
  <c r="K212"/>
  <c r="N212" s="1"/>
  <c r="K111"/>
  <c r="N111" s="1"/>
  <c r="K480"/>
  <c r="N480" s="1"/>
  <c r="K192"/>
  <c r="N192" s="1"/>
  <c r="K233"/>
  <c r="N233" s="1"/>
  <c r="K203"/>
  <c r="N203" s="1"/>
  <c r="K343"/>
  <c r="N343" s="1"/>
  <c r="K407"/>
  <c r="N407" s="1"/>
  <c r="K305"/>
  <c r="N305" s="1"/>
  <c r="K286"/>
  <c r="N286" s="1"/>
  <c r="K443"/>
  <c r="N443" s="1"/>
  <c r="K359"/>
  <c r="N359" s="1"/>
  <c r="K66"/>
  <c r="N66" s="1"/>
  <c r="K184"/>
  <c r="N184" s="1"/>
  <c r="K48"/>
  <c r="N48" s="1"/>
  <c r="K464"/>
  <c r="L464" s="1"/>
  <c r="K11"/>
  <c r="N11" s="1"/>
  <c r="K461"/>
  <c r="N461" s="1"/>
  <c r="K472"/>
  <c r="N472" s="1"/>
  <c r="K128"/>
  <c r="N128" s="1"/>
  <c r="K97"/>
  <c r="N97" s="1"/>
  <c r="K242"/>
  <c r="L242" s="1"/>
  <c r="K487"/>
  <c r="N487" s="1"/>
  <c r="K318"/>
  <c r="N318" s="1"/>
  <c r="K431"/>
  <c r="K440"/>
  <c r="N440" s="1"/>
  <c r="K73"/>
  <c r="N73" s="1"/>
  <c r="K248"/>
  <c r="N248" s="1"/>
  <c r="K139"/>
  <c r="N139" s="1"/>
  <c r="K86"/>
  <c r="N86" s="1"/>
  <c r="K310"/>
  <c r="N310" s="1"/>
  <c r="K21"/>
  <c r="N21" s="1"/>
  <c r="K409"/>
  <c r="N409" s="1"/>
  <c r="K235"/>
  <c r="N235" s="1"/>
  <c r="K58"/>
  <c r="N58" s="1"/>
  <c r="K112"/>
  <c r="N112" s="1"/>
  <c r="K395"/>
  <c r="N395" s="1"/>
  <c r="K175"/>
  <c r="N175" s="1"/>
  <c r="K183"/>
  <c r="N183" s="1"/>
  <c r="K56"/>
  <c r="N56" s="1"/>
  <c r="K372"/>
  <c r="K114"/>
  <c r="N114" s="1"/>
  <c r="K485"/>
  <c r="N485" s="1"/>
  <c r="K135"/>
  <c r="L135" s="1"/>
  <c r="K78"/>
  <c r="N78" s="1"/>
  <c r="K10"/>
  <c r="N10" s="1"/>
  <c r="K54"/>
  <c r="N54" s="1"/>
  <c r="K43"/>
  <c r="N43" s="1"/>
  <c r="K347"/>
  <c r="N347" s="1"/>
  <c r="K311"/>
  <c r="N311" s="1"/>
  <c r="K280"/>
  <c r="L280" s="1"/>
  <c r="K486"/>
  <c r="N486" s="1"/>
  <c r="K481"/>
  <c r="L481" s="1"/>
  <c r="K482"/>
  <c r="N482" s="1"/>
  <c r="K344"/>
  <c r="N344" s="1"/>
  <c r="K450"/>
  <c r="N450" s="1"/>
  <c r="K465"/>
  <c r="L465" s="1"/>
  <c r="K426"/>
  <c r="N426" s="1"/>
  <c r="K430"/>
  <c r="N430" s="1"/>
  <c r="K454"/>
  <c r="N454" s="1"/>
  <c r="K427"/>
  <c r="N427" s="1"/>
  <c r="K418"/>
  <c r="N418" s="1"/>
  <c r="K95"/>
  <c r="N95" s="1"/>
  <c r="K383"/>
  <c r="N383" s="1"/>
  <c r="K252"/>
  <c r="N252" s="1"/>
  <c r="K17"/>
  <c r="N17" s="1"/>
  <c r="K178"/>
  <c r="N178" s="1"/>
  <c r="K68"/>
  <c r="N68" s="1"/>
  <c r="K332"/>
  <c r="N332" s="1"/>
  <c r="K290"/>
  <c r="N290" s="1"/>
  <c r="K434"/>
  <c r="N434" s="1"/>
  <c r="K445"/>
  <c r="N445" s="1"/>
  <c r="K263"/>
  <c r="N263" s="1"/>
  <c r="K34"/>
  <c r="N34" s="1"/>
  <c r="K190"/>
  <c r="N190" s="1"/>
  <c r="K169"/>
  <c r="L169" s="1"/>
  <c r="K16"/>
  <c r="N16" s="1"/>
  <c r="K335"/>
  <c r="N335" s="1"/>
  <c r="K103"/>
  <c r="N103" s="1"/>
  <c r="K96"/>
  <c r="N96" s="1"/>
  <c r="K376"/>
  <c r="N376" s="1"/>
  <c r="K8"/>
  <c r="N8" s="1"/>
  <c r="K268"/>
  <c r="K441"/>
  <c r="N441" s="1"/>
  <c r="K44"/>
  <c r="N44" s="1"/>
  <c r="K442"/>
  <c r="N442" s="1"/>
  <c r="K53"/>
  <c r="N53" s="1"/>
  <c r="K451"/>
  <c r="N451" s="1"/>
  <c r="K121"/>
  <c r="N121" s="1"/>
  <c r="K257"/>
  <c r="N257" s="1"/>
  <c r="K157"/>
  <c r="N157" s="1"/>
  <c r="K33"/>
  <c r="N33" s="1"/>
  <c r="K269"/>
  <c r="N269" s="1"/>
  <c r="K308"/>
  <c r="N308" s="1"/>
  <c r="K238"/>
  <c r="N238" s="1"/>
  <c r="K291"/>
  <c r="N291" s="1"/>
  <c r="K150"/>
  <c r="N150" s="1"/>
  <c r="K143"/>
  <c r="N143" s="1"/>
  <c r="K489"/>
  <c r="N489" s="1"/>
  <c r="K488"/>
  <c r="N488" s="1"/>
  <c r="K470"/>
  <c r="N470" s="1"/>
  <c r="K388"/>
  <c r="N388" s="1"/>
  <c r="K361"/>
  <c r="N361" s="1"/>
  <c r="K458"/>
  <c r="N458" s="1"/>
  <c r="K459"/>
  <c r="L459" s="1"/>
  <c r="K490"/>
  <c r="N490" s="1"/>
  <c r="K483"/>
  <c r="N483" s="1"/>
  <c r="K254"/>
  <c r="N254" s="1"/>
  <c r="K468"/>
  <c r="N468" s="1"/>
  <c r="K182"/>
  <c r="N182" s="1"/>
  <c r="K243"/>
  <c r="K467"/>
  <c r="N467" s="1"/>
  <c r="K154"/>
  <c r="N154" s="1"/>
  <c r="K167"/>
  <c r="N167" s="1"/>
  <c r="K449"/>
  <c r="N449" s="1"/>
  <c r="K446"/>
  <c r="N446" s="1"/>
  <c r="K452"/>
  <c r="L452" s="1"/>
  <c r="K471"/>
  <c r="N471" s="1"/>
  <c r="K475"/>
  <c r="N475" s="1"/>
  <c r="K484"/>
  <c r="N484" s="1"/>
  <c r="K295"/>
  <c r="N295" s="1"/>
  <c r="K326"/>
  <c r="N326" s="1"/>
  <c r="K88"/>
  <c r="N88" s="1"/>
  <c r="K216"/>
  <c r="N216" s="1"/>
  <c r="K457"/>
  <c r="N457" s="1"/>
  <c r="K428"/>
  <c r="N428" s="1"/>
  <c r="K206"/>
  <c r="N206" s="1"/>
  <c r="K378"/>
  <c r="N378" s="1"/>
  <c r="K226"/>
  <c r="N226" s="1"/>
  <c r="K271"/>
  <c r="N271" s="1"/>
  <c r="K438"/>
  <c r="N438" s="1"/>
  <c r="K354"/>
  <c r="N354" s="1"/>
  <c r="N23" i="4"/>
  <c r="P4" i="3"/>
  <c r="P5"/>
  <c r="P6"/>
  <c r="P7"/>
  <c r="P8"/>
  <c r="P9"/>
  <c r="P10"/>
  <c r="P11"/>
  <c r="P12"/>
  <c r="P13"/>
  <c r="P14"/>
  <c r="P15"/>
  <c r="P16"/>
  <c r="P17"/>
  <c r="P18"/>
  <c r="P19"/>
  <c r="P20"/>
  <c r="P21"/>
  <c r="P22"/>
  <c r="P23"/>
  <c r="P24"/>
  <c r="P25"/>
  <c r="P26"/>
  <c r="P27"/>
  <c r="P28"/>
  <c r="P29"/>
  <c r="P30"/>
  <c r="P31"/>
  <c r="P32"/>
  <c r="P33"/>
  <c r="P34"/>
  <c r="P35"/>
  <c r="P36"/>
  <c r="P37"/>
  <c r="P38"/>
  <c r="P39"/>
  <c r="P40"/>
  <c r="P41"/>
  <c r="P42"/>
  <c r="P43"/>
  <c r="P44"/>
  <c r="P45"/>
  <c r="P46"/>
  <c r="P47"/>
  <c r="P48"/>
  <c r="P49"/>
  <c r="P50"/>
  <c r="P51"/>
  <c r="P52"/>
  <c r="P53"/>
  <c r="P54"/>
  <c r="P3"/>
  <c r="L25" i="2" l="1"/>
  <c r="N38"/>
  <c r="N7"/>
  <c r="N14"/>
  <c r="N22"/>
  <c r="N20"/>
  <c r="N10"/>
  <c r="N34"/>
  <c r="N13"/>
  <c r="N23"/>
  <c r="N47"/>
  <c r="N29"/>
  <c r="N41"/>
  <c r="N28"/>
  <c r="N18" i="4"/>
  <c r="N56"/>
  <c r="N4"/>
  <c r="N39"/>
  <c r="N32"/>
  <c r="L30"/>
  <c r="N47"/>
  <c r="N36"/>
  <c r="N13"/>
  <c r="N44"/>
  <c r="N3"/>
  <c r="N52"/>
  <c r="L38"/>
  <c r="N53"/>
  <c r="N8"/>
  <c r="N17"/>
  <c r="N33"/>
  <c r="N34"/>
  <c r="N5"/>
  <c r="N41"/>
  <c r="N48"/>
  <c r="N20" i="5"/>
  <c r="N8"/>
  <c r="N35"/>
  <c r="N43"/>
  <c r="N36"/>
  <c r="N6"/>
  <c r="N32"/>
  <c r="N9"/>
  <c r="N41"/>
  <c r="N26"/>
  <c r="N25"/>
  <c r="N10"/>
  <c r="N19"/>
  <c r="N4"/>
  <c r="N7"/>
  <c r="N12"/>
  <c r="L490" i="6"/>
  <c r="L222"/>
  <c r="N3"/>
  <c r="N456"/>
  <c r="N82"/>
  <c r="N306"/>
  <c r="N153"/>
  <c r="N79"/>
  <c r="N231"/>
  <c r="L298"/>
  <c r="N14"/>
  <c r="N419"/>
  <c r="L66"/>
  <c r="L364"/>
  <c r="L360"/>
  <c r="L201"/>
  <c r="N170"/>
  <c r="N240"/>
  <c r="N102"/>
  <c r="N176"/>
  <c r="N186"/>
  <c r="N173"/>
  <c r="L413"/>
  <c r="N464"/>
  <c r="N324"/>
  <c r="N62"/>
  <c r="L61"/>
  <c r="L205"/>
  <c r="N292"/>
  <c r="N30"/>
  <c r="L230"/>
  <c r="N337"/>
  <c r="N108"/>
  <c r="N196"/>
  <c r="N342"/>
  <c r="N90"/>
  <c r="L218"/>
  <c r="N225"/>
  <c r="N416"/>
  <c r="N6" i="2"/>
  <c r="N55"/>
  <c r="N18"/>
  <c r="N12"/>
  <c r="N49"/>
  <c r="N30"/>
  <c r="N31"/>
  <c r="N26"/>
  <c r="N51"/>
  <c r="N32"/>
  <c r="N27"/>
  <c r="N8"/>
  <c r="N40"/>
  <c r="N60"/>
  <c r="N56"/>
  <c r="N17"/>
  <c r="N21"/>
  <c r="N35"/>
  <c r="N16"/>
  <c r="N50"/>
  <c r="N4"/>
  <c r="N5"/>
  <c r="N59"/>
  <c r="N53"/>
  <c r="N54"/>
  <c r="N19"/>
  <c r="N47" i="3"/>
  <c r="N26"/>
  <c r="N37"/>
  <c r="N41"/>
  <c r="N5"/>
  <c r="N29"/>
  <c r="N46"/>
  <c r="N15"/>
  <c r="N27"/>
  <c r="L17"/>
  <c r="L50"/>
  <c r="N28"/>
  <c r="N40"/>
  <c r="N6"/>
  <c r="N52"/>
  <c r="N9"/>
  <c r="N42"/>
  <c r="N3"/>
  <c r="N18"/>
  <c r="N32"/>
  <c r="N48"/>
  <c r="N49"/>
  <c r="N30"/>
  <c r="N33"/>
  <c r="N31"/>
  <c r="L49" i="4"/>
  <c r="N7"/>
  <c r="N46"/>
  <c r="N43"/>
  <c r="N54"/>
  <c r="N35"/>
  <c r="N12"/>
  <c r="N29"/>
  <c r="N19"/>
  <c r="N50"/>
  <c r="N24"/>
  <c r="N42"/>
  <c r="N55"/>
  <c r="N25"/>
  <c r="N20"/>
  <c r="N16"/>
  <c r="N31"/>
  <c r="N6"/>
  <c r="N37"/>
  <c r="N26"/>
  <c r="N27"/>
  <c r="N22"/>
  <c r="N40"/>
  <c r="N51"/>
  <c r="N28"/>
  <c r="N14"/>
  <c r="N10"/>
  <c r="N3" i="5"/>
  <c r="N51"/>
  <c r="N47"/>
  <c r="N21"/>
  <c r="N15"/>
  <c r="N34"/>
  <c r="N30"/>
  <c r="L40"/>
  <c r="N46"/>
  <c r="N24"/>
  <c r="N28"/>
  <c r="N17"/>
  <c r="N13"/>
  <c r="N27"/>
  <c r="N31"/>
  <c r="N16"/>
  <c r="N22"/>
  <c r="N45"/>
  <c r="N11"/>
  <c r="N50"/>
  <c r="N37"/>
  <c r="N5"/>
  <c r="L420" i="6"/>
  <c r="N420"/>
  <c r="N31"/>
  <c r="L31"/>
  <c r="L104"/>
  <c r="N104"/>
  <c r="L353"/>
  <c r="N353"/>
  <c r="L297"/>
  <c r="N297"/>
  <c r="L366"/>
  <c r="N366"/>
  <c r="L348"/>
  <c r="N348"/>
  <c r="L67"/>
  <c r="N67"/>
  <c r="L120"/>
  <c r="N315"/>
  <c r="L315"/>
  <c r="N481"/>
  <c r="N400"/>
  <c r="N189"/>
  <c r="L368"/>
  <c r="N368"/>
  <c r="N126"/>
  <c r="L126"/>
  <c r="L302"/>
  <c r="N302"/>
  <c r="L49"/>
  <c r="N49"/>
  <c r="L307"/>
  <c r="N307"/>
  <c r="L211"/>
  <c r="N211"/>
  <c r="L243"/>
  <c r="N243"/>
  <c r="L329"/>
  <c r="L50"/>
  <c r="L46"/>
  <c r="L125"/>
  <c r="N125"/>
  <c r="L455"/>
  <c r="N455"/>
  <c r="L245"/>
  <c r="N245"/>
  <c r="L194"/>
  <c r="N194"/>
  <c r="L94"/>
  <c r="N94"/>
  <c r="L185"/>
  <c r="N185"/>
  <c r="L350"/>
  <c r="N350"/>
  <c r="N200"/>
  <c r="L268"/>
  <c r="N268"/>
  <c r="L384"/>
  <c r="N384"/>
  <c r="L71"/>
  <c r="N71"/>
  <c r="L188"/>
  <c r="N188"/>
  <c r="L105"/>
  <c r="N105"/>
  <c r="L59"/>
  <c r="N59"/>
  <c r="N133"/>
  <c r="N109"/>
  <c r="N365"/>
  <c r="N372"/>
  <c r="L372"/>
  <c r="L409"/>
  <c r="L437"/>
  <c r="N437"/>
  <c r="L148"/>
  <c r="L260"/>
  <c r="N260"/>
  <c r="L462"/>
  <c r="N462"/>
  <c r="L26"/>
  <c r="N26"/>
  <c r="N459"/>
  <c r="N169"/>
  <c r="N135"/>
  <c r="N301"/>
  <c r="N35"/>
  <c r="L431"/>
  <c r="N431"/>
  <c r="L327"/>
  <c r="N327"/>
  <c r="L145"/>
  <c r="L5"/>
  <c r="N5"/>
  <c r="L28"/>
  <c r="N28"/>
  <c r="L69"/>
  <c r="N69"/>
  <c r="L172"/>
  <c r="N172"/>
  <c r="L423"/>
  <c r="N423"/>
  <c r="L404"/>
  <c r="N404"/>
  <c r="L349"/>
  <c r="N349"/>
  <c r="N208"/>
  <c r="N280"/>
  <c r="N242"/>
  <c r="N339"/>
  <c r="N355"/>
  <c r="N87"/>
  <c r="N36"/>
  <c r="N84"/>
  <c r="N99"/>
  <c r="N258"/>
  <c r="N123"/>
  <c r="N132"/>
  <c r="N9"/>
  <c r="L362"/>
  <c r="L422"/>
  <c r="L163"/>
  <c r="N452"/>
  <c r="N465"/>
  <c r="N127"/>
  <c r="N29"/>
  <c r="N80"/>
  <c r="L42" i="5"/>
  <c r="L49"/>
  <c r="L18"/>
  <c r="L39"/>
  <c r="L23"/>
  <c r="L14"/>
  <c r="L38"/>
  <c r="L44"/>
  <c r="L29"/>
  <c r="L33"/>
  <c r="L45" i="4"/>
  <c r="L11"/>
  <c r="L21"/>
  <c r="L9"/>
  <c r="L38" i="3"/>
  <c r="L10"/>
  <c r="L13"/>
  <c r="L51"/>
  <c r="L35"/>
  <c r="L19"/>
  <c r="L21"/>
  <c r="L12"/>
  <c r="L23"/>
  <c r="L36"/>
  <c r="L24" i="2"/>
  <c r="L37"/>
  <c r="L3"/>
  <c r="L11"/>
  <c r="L45"/>
  <c r="L15"/>
  <c r="L42"/>
  <c r="L52"/>
  <c r="L48"/>
  <c r="L57"/>
  <c r="L36"/>
  <c r="L39"/>
  <c r="L46"/>
  <c r="L262" i="1"/>
  <c r="L264"/>
  <c r="L266"/>
  <c r="L268"/>
  <c r="L270"/>
  <c r="L272"/>
  <c r="L263"/>
  <c r="L265"/>
  <c r="L267"/>
  <c r="L269"/>
  <c r="L271"/>
  <c r="L255"/>
  <c r="L250"/>
  <c r="L245"/>
  <c r="L53"/>
  <c r="L65"/>
  <c r="L69"/>
  <c r="L97"/>
  <c r="L121"/>
  <c r="L129"/>
  <c r="L137"/>
  <c r="L145"/>
  <c r="L165"/>
  <c r="L185"/>
  <c r="L193"/>
  <c r="L197"/>
  <c r="L201"/>
  <c r="L209"/>
  <c r="L213"/>
  <c r="L217"/>
  <c r="L229"/>
  <c r="L23"/>
  <c r="L47"/>
  <c r="L59"/>
  <c r="L79"/>
  <c r="L83"/>
  <c r="L87"/>
  <c r="L91"/>
  <c r="L103"/>
  <c r="L155"/>
  <c r="L163"/>
  <c r="L6"/>
  <c r="L10"/>
  <c r="L22"/>
  <c r="L18"/>
  <c r="L12"/>
  <c r="L150" i="6"/>
  <c r="L357"/>
  <c r="L299"/>
  <c r="L433"/>
  <c r="L187"/>
  <c r="L330"/>
  <c r="L376"/>
  <c r="L11"/>
  <c r="L98"/>
  <c r="L410"/>
  <c r="L435"/>
  <c r="L374"/>
  <c r="L209"/>
  <c r="L309"/>
  <c r="L6"/>
  <c r="L432"/>
  <c r="L236"/>
  <c r="L130"/>
  <c r="L75"/>
  <c r="L131"/>
  <c r="L154"/>
  <c r="L52"/>
  <c r="L19"/>
  <c r="L146"/>
  <c r="L457"/>
  <c r="L199"/>
  <c r="L237"/>
  <c r="L381"/>
  <c r="L119"/>
  <c r="L40"/>
  <c r="L25"/>
  <c r="L85"/>
  <c r="L448"/>
  <c r="L223"/>
  <c r="L263"/>
  <c r="L78"/>
  <c r="L97"/>
  <c r="L279"/>
  <c r="L391"/>
  <c r="L320"/>
  <c r="L159"/>
  <c r="L338"/>
  <c r="L57"/>
  <c r="L60"/>
  <c r="L259"/>
  <c r="L232"/>
  <c r="L316"/>
  <c r="L468"/>
  <c r="L44"/>
  <c r="L252"/>
  <c r="L346"/>
  <c r="L363"/>
  <c r="L358"/>
  <c r="L134"/>
  <c r="L91"/>
  <c r="L15"/>
  <c r="L18"/>
  <c r="L55"/>
  <c r="L89"/>
  <c r="L334"/>
  <c r="L16"/>
  <c r="L347"/>
  <c r="L487"/>
  <c r="L233"/>
  <c r="L250"/>
  <c r="L267"/>
  <c r="L377"/>
  <c r="L405"/>
  <c r="L411"/>
  <c r="L70"/>
  <c r="L93"/>
  <c r="L115"/>
  <c r="L72"/>
  <c r="L121"/>
  <c r="L444"/>
  <c r="L281"/>
  <c r="L389"/>
  <c r="L261"/>
  <c r="L323"/>
  <c r="L246"/>
  <c r="L177"/>
  <c r="L207"/>
  <c r="L151"/>
  <c r="L13"/>
  <c r="L166"/>
  <c r="L142"/>
  <c r="L274"/>
  <c r="L198"/>
  <c r="L293"/>
  <c r="L300"/>
  <c r="L100"/>
  <c r="L227"/>
  <c r="L226"/>
  <c r="L470"/>
  <c r="L332"/>
  <c r="L395"/>
  <c r="L305"/>
  <c r="L463"/>
  <c r="L379"/>
  <c r="L394"/>
  <c r="L322"/>
  <c r="L333"/>
  <c r="L425"/>
  <c r="L65"/>
  <c r="L113"/>
  <c r="L174"/>
  <c r="L193"/>
  <c r="L41"/>
  <c r="L122"/>
  <c r="L244"/>
  <c r="L147"/>
  <c r="L83"/>
  <c r="L295"/>
  <c r="L269"/>
  <c r="L427"/>
  <c r="L139"/>
  <c r="L212"/>
  <c r="L221"/>
  <c r="L249"/>
  <c r="L403"/>
  <c r="L386"/>
  <c r="L64"/>
  <c r="L37"/>
  <c r="L101"/>
  <c r="L116"/>
  <c r="L3"/>
  <c r="L42"/>
  <c r="L140"/>
  <c r="L20"/>
  <c r="L144"/>
  <c r="L429"/>
  <c r="L160"/>
  <c r="L213"/>
  <c r="L51"/>
  <c r="L107"/>
  <c r="L63"/>
  <c r="L428"/>
  <c r="L33"/>
  <c r="L248"/>
  <c r="L312"/>
  <c r="L341"/>
  <c r="L182"/>
  <c r="L8"/>
  <c r="L310"/>
  <c r="L265"/>
  <c r="L296"/>
  <c r="L321"/>
  <c r="L314"/>
  <c r="L303"/>
  <c r="L272"/>
  <c r="L161"/>
  <c r="L74"/>
  <c r="L118"/>
  <c r="L326"/>
  <c r="L446"/>
  <c r="L458"/>
  <c r="L308"/>
  <c r="L451"/>
  <c r="L190"/>
  <c r="L418"/>
  <c r="L450"/>
  <c r="L485"/>
  <c r="L86"/>
  <c r="L48"/>
  <c r="L111"/>
  <c r="L412"/>
  <c r="L469"/>
  <c r="L415"/>
  <c r="L325"/>
  <c r="L197"/>
  <c r="L287"/>
  <c r="L436"/>
  <c r="L275"/>
  <c r="L484"/>
  <c r="L17"/>
  <c r="L54"/>
  <c r="L235"/>
  <c r="L472"/>
  <c r="L284"/>
  <c r="L466"/>
  <c r="L158"/>
  <c r="L88"/>
  <c r="L238"/>
  <c r="L95"/>
  <c r="L311"/>
  <c r="L480"/>
  <c r="L378"/>
  <c r="L449"/>
  <c r="L361"/>
  <c r="L488"/>
  <c r="L53"/>
  <c r="L34"/>
  <c r="L68"/>
  <c r="L344"/>
  <c r="L114"/>
  <c r="L112"/>
  <c r="L184"/>
  <c r="L407"/>
  <c r="L474"/>
  <c r="L239"/>
  <c r="L460"/>
  <c r="L180"/>
  <c r="L217"/>
  <c r="L402"/>
  <c r="L304"/>
  <c r="L317"/>
  <c r="L336"/>
  <c r="L289"/>
  <c r="L385"/>
  <c r="L124"/>
  <c r="L206"/>
  <c r="L167"/>
  <c r="L254"/>
  <c r="L489"/>
  <c r="L442"/>
  <c r="L96"/>
  <c r="L178"/>
  <c r="L482"/>
  <c r="L43"/>
  <c r="L58"/>
  <c r="L318"/>
  <c r="L128"/>
  <c r="L343"/>
  <c r="L251"/>
  <c r="L234"/>
  <c r="L406"/>
  <c r="L370"/>
  <c r="L282"/>
  <c r="L401"/>
  <c r="L340"/>
  <c r="L396"/>
  <c r="L255"/>
  <c r="L137"/>
  <c r="L483"/>
  <c r="L335"/>
  <c r="L10"/>
  <c r="L141"/>
  <c r="L253"/>
  <c r="L106"/>
  <c r="L453"/>
  <c r="L438"/>
  <c r="L471"/>
  <c r="L467"/>
  <c r="L257"/>
  <c r="L441"/>
  <c r="L434"/>
  <c r="L426"/>
  <c r="L486"/>
  <c r="L183"/>
  <c r="L440"/>
  <c r="L443"/>
  <c r="L179"/>
  <c r="L473"/>
  <c r="L277"/>
  <c r="L398"/>
  <c r="L414"/>
  <c r="L387"/>
  <c r="L331"/>
  <c r="L288"/>
  <c r="L143"/>
  <c r="L103"/>
  <c r="L454"/>
  <c r="L203"/>
  <c r="L270"/>
  <c r="L371"/>
  <c r="L475"/>
  <c r="L157"/>
  <c r="L445"/>
  <c r="L430"/>
  <c r="L56"/>
  <c r="L73"/>
  <c r="L461"/>
  <c r="L359"/>
  <c r="L477"/>
  <c r="L479"/>
  <c r="L390"/>
  <c r="L367"/>
  <c r="L313"/>
  <c r="L271"/>
  <c r="L216"/>
  <c r="L388"/>
  <c r="L291"/>
  <c r="L290"/>
  <c r="L383"/>
  <c r="L175"/>
  <c r="L21"/>
  <c r="L286"/>
  <c r="L192"/>
  <c r="L373"/>
  <c r="L478"/>
  <c r="L352"/>
  <c r="L278"/>
  <c r="L345"/>
  <c r="L439"/>
  <c r="L283"/>
  <c r="L181"/>
  <c r="L22"/>
  <c r="L215"/>
  <c r="L228"/>
  <c r="L220"/>
  <c r="L241"/>
  <c r="L328"/>
  <c r="L81"/>
  <c r="L229"/>
  <c r="L45"/>
  <c r="L476"/>
  <c r="L447"/>
  <c r="L149"/>
  <c r="L369"/>
  <c r="L273"/>
  <c r="L393"/>
  <c r="L351"/>
  <c r="L417"/>
  <c r="L110"/>
  <c r="L294"/>
  <c r="L397"/>
  <c r="L219"/>
  <c r="L204"/>
  <c r="L195"/>
  <c r="L264"/>
  <c r="L171"/>
  <c r="L7"/>
  <c r="L152"/>
  <c r="L319"/>
  <c r="L155"/>
  <c r="L92"/>
  <c r="L12"/>
  <c r="L38"/>
  <c r="L408"/>
  <c r="L382"/>
  <c r="L285"/>
  <c r="L4"/>
  <c r="L191"/>
  <c r="L356"/>
  <c r="L424"/>
  <c r="L76"/>
  <c r="L168"/>
  <c r="L375"/>
  <c r="L399"/>
  <c r="L266"/>
  <c r="L23"/>
  <c r="L117"/>
  <c r="L164"/>
  <c r="L156"/>
  <c r="L210"/>
  <c r="L24"/>
  <c r="L32"/>
  <c r="L165"/>
  <c r="L276"/>
  <c r="L256"/>
  <c r="L224"/>
  <c r="L77"/>
  <c r="L162"/>
  <c r="L39"/>
  <c r="L136"/>
  <c r="L138"/>
  <c r="L392"/>
  <c r="L214"/>
  <c r="L47"/>
  <c r="L202"/>
  <c r="L27"/>
  <c r="L421"/>
  <c r="L262"/>
  <c r="L129"/>
  <c r="L380"/>
  <c r="L247"/>
  <c r="L354"/>
  <c r="S3" i="4" l="1"/>
  <c r="T3" s="1"/>
  <c r="S3" i="6"/>
  <c r="T3" s="1"/>
  <c r="O3" i="1"/>
  <c r="O4" s="1"/>
  <c r="P4" s="1"/>
  <c r="S3" i="5"/>
  <c r="T3" s="1"/>
  <c r="S3" i="3"/>
  <c r="T3" s="1"/>
  <c r="T3" i="2"/>
  <c r="P3" i="1" l="1"/>
</calcChain>
</file>

<file path=xl/sharedStrings.xml><?xml version="1.0" encoding="utf-8"?>
<sst xmlns="http://schemas.openxmlformats.org/spreadsheetml/2006/main" count="4488" uniqueCount="1226">
  <si>
    <t>150 03 18.03580 W</t>
  </si>
  <si>
    <t>61 46 22.55156 N</t>
  </si>
  <si>
    <t>150 04 07.97147 W</t>
  </si>
  <si>
    <t>61 45 43.92437 N</t>
  </si>
  <si>
    <t>150 02 59.83424 W</t>
  </si>
  <si>
    <t>61 45 03.37529 N</t>
  </si>
  <si>
    <t>150 02 41.28325 W</t>
  </si>
  <si>
    <t>61 35 05.45977 N</t>
  </si>
  <si>
    <t>149 44 36.78286 W</t>
  </si>
  <si>
    <t>61 35 06.90018 N</t>
  </si>
  <si>
    <t>149 45 39.43951 W</t>
  </si>
  <si>
    <t>61 34 02.88123 N</t>
  </si>
  <si>
    <t>149 45 40.49695 W</t>
  </si>
  <si>
    <t>61 25 41.63078 N</t>
  </si>
  <si>
    <t>149 58 37.01240 W</t>
  </si>
  <si>
    <t>61 25 44.59496 N</t>
  </si>
  <si>
    <t>149 57 08.78593 W</t>
  </si>
  <si>
    <t>61 25 43.68049 N</t>
  </si>
  <si>
    <t>149 56 24.46219 W</t>
  </si>
  <si>
    <t>61 48 39.84648 N</t>
  </si>
  <si>
    <t>147 29 58.71118 W</t>
  </si>
  <si>
    <t>61 49 16.25155 N</t>
  </si>
  <si>
    <t>147 27 32.98026 W</t>
  </si>
  <si>
    <t>61 48 23.07386 N</t>
  </si>
  <si>
    <t>147 31 07.28707 W</t>
  </si>
  <si>
    <t>61 26 17.83487 N</t>
  </si>
  <si>
    <t>150 08 01.90466 W</t>
  </si>
  <si>
    <t>61 38 00.84613 N</t>
  </si>
  <si>
    <t>149 11 25.04323 W</t>
  </si>
  <si>
    <t>QC</t>
  </si>
  <si>
    <t>Geographic</t>
  </si>
  <si>
    <t>Stateplane 5004</t>
  </si>
  <si>
    <t>GPS Checkpoint</t>
  </si>
  <si>
    <t>LIDAR</t>
  </si>
  <si>
    <t>Ht Diff</t>
  </si>
  <si>
    <t>Height</t>
  </si>
  <si>
    <t>Point</t>
  </si>
  <si>
    <t>Latitude (dms)</t>
  </si>
  <si>
    <t>Longitude (dms)</t>
  </si>
  <si>
    <t>Northing (m)</t>
  </si>
  <si>
    <t>Easting (m)</t>
  </si>
  <si>
    <t>Elipsiod_Ht (ft)</t>
  </si>
  <si>
    <t>Ortho_HT (ft)</t>
  </si>
  <si>
    <t>LC Type</t>
  </si>
  <si>
    <t>Ortho_Ht (ft)</t>
  </si>
  <si>
    <t>LIDAR - GPS</t>
  </si>
  <si>
    <t>Diff^2</t>
  </si>
  <si>
    <t>5-553</t>
  </si>
  <si>
    <t>61 26 24.150217 N</t>
  </si>
  <si>
    <t>150 09 16.401358 W</t>
  </si>
  <si>
    <t>FOREST</t>
  </si>
  <si>
    <t>5-554</t>
  </si>
  <si>
    <t>61 26 24.322498 N</t>
  </si>
  <si>
    <t>150 09 12.707170 W</t>
  </si>
  <si>
    <t>Block</t>
  </si>
  <si>
    <t>Mackenzie</t>
  </si>
  <si>
    <t>Name</t>
  </si>
  <si>
    <t>5-876</t>
  </si>
  <si>
    <t>61 26 15.148276 N</t>
  </si>
  <si>
    <t>150 10 16.365351 W</t>
  </si>
  <si>
    <t>DEVELOPED</t>
  </si>
  <si>
    <t>5-875</t>
  </si>
  <si>
    <t>61 26 15.182543 N</t>
  </si>
  <si>
    <t>150 10 05.628330 W</t>
  </si>
  <si>
    <t>5-963</t>
  </si>
  <si>
    <t>61 18 35.771347 N</t>
  </si>
  <si>
    <t>150 04 43.622259 W</t>
  </si>
  <si>
    <t>WETLANDS</t>
  </si>
  <si>
    <t>5-964</t>
  </si>
  <si>
    <t>61 18 37.096340 N</t>
  </si>
  <si>
    <t>150 04 41.264479 W</t>
  </si>
  <si>
    <t>5-965</t>
  </si>
  <si>
    <t>61 23 47.279220 N</t>
  </si>
  <si>
    <t>149 52 07.369966 W</t>
  </si>
  <si>
    <t>5-966</t>
  </si>
  <si>
    <t>61 23 46.395483 N</t>
  </si>
  <si>
    <t>149 52 07.986542 W</t>
  </si>
  <si>
    <t>5-962</t>
  </si>
  <si>
    <t>61 26 09.210254 N</t>
  </si>
  <si>
    <t>150 10 20.969272 W</t>
  </si>
  <si>
    <t>5-961</t>
  </si>
  <si>
    <t>61 26 09.583004 N</t>
  </si>
  <si>
    <t>150 10 18.981167 W</t>
  </si>
  <si>
    <t>4-956</t>
  </si>
  <si>
    <t>61 30 44.652147 N</t>
  </si>
  <si>
    <t>149 56 39.508425 W</t>
  </si>
  <si>
    <t>4-958</t>
  </si>
  <si>
    <t>61 30 44.048300 N</t>
  </si>
  <si>
    <t>149 56 36.529571 W</t>
  </si>
  <si>
    <t>5-765</t>
  </si>
  <si>
    <t>61 17 05.988758 N</t>
  </si>
  <si>
    <t>149 57 10.346918 W</t>
  </si>
  <si>
    <t>BARREN LAND</t>
  </si>
  <si>
    <t>5-766</t>
  </si>
  <si>
    <t>61 17 07.013154 N</t>
  </si>
  <si>
    <t>149 57 07.910600 W</t>
  </si>
  <si>
    <t>6-524</t>
  </si>
  <si>
    <t>524-525</t>
  </si>
  <si>
    <t>6-523</t>
  </si>
  <si>
    <t>6-522</t>
  </si>
  <si>
    <t>6-50015</t>
  </si>
  <si>
    <t>6-520</t>
  </si>
  <si>
    <t>6-521</t>
  </si>
  <si>
    <t>Willow</t>
  </si>
  <si>
    <t>61 46 45.332488 N</t>
  </si>
  <si>
    <t>149 51 30.766856 W</t>
  </si>
  <si>
    <t>61 46 45.657545 N</t>
  </si>
  <si>
    <t>149 51 29.500555 W</t>
  </si>
  <si>
    <t>61 44 26.864427 N</t>
  </si>
  <si>
    <t>150 02 41.842109 W</t>
  </si>
  <si>
    <t>61 44 27.031225 N</t>
  </si>
  <si>
    <t>150 02 40.983370 W</t>
  </si>
  <si>
    <t>61 40 18.531386 N</t>
  </si>
  <si>
    <t>150 21 23.905983 W</t>
  </si>
  <si>
    <t>61 48 57.833264 N</t>
  </si>
  <si>
    <t>150 05 23.819182 W</t>
  </si>
  <si>
    <t>61 48 57.761439 N</t>
  </si>
  <si>
    <t>150 05 22.415098 W</t>
  </si>
  <si>
    <t>6-823</t>
  </si>
  <si>
    <t>6-822</t>
  </si>
  <si>
    <t>6-818</t>
  </si>
  <si>
    <t>6-816</t>
  </si>
  <si>
    <t>6-821</t>
  </si>
  <si>
    <t>6-820</t>
  </si>
  <si>
    <t>61 42 23.326021 N</t>
  </si>
  <si>
    <t>150 00 24.077884 W</t>
  </si>
  <si>
    <t>61 42 16.074224 N</t>
  </si>
  <si>
    <t>150 00 11.643460 W</t>
  </si>
  <si>
    <t>61 44 31.852087 N</t>
  </si>
  <si>
    <t>150 02 42.077770 W</t>
  </si>
  <si>
    <t>61 44 31.269445 N</t>
  </si>
  <si>
    <t>150 02 41.140570 W</t>
  </si>
  <si>
    <t>61 45 06.467097 N</t>
  </si>
  <si>
    <t>150 03 22.617834 W</t>
  </si>
  <si>
    <t>61 45 14.756663 N</t>
  </si>
  <si>
    <t>150 03 32.872529 W</t>
  </si>
  <si>
    <t>4-703</t>
  </si>
  <si>
    <t>4-702</t>
  </si>
  <si>
    <t>6-700</t>
  </si>
  <si>
    <t>6-701</t>
  </si>
  <si>
    <t>61 39 07.432715 N</t>
  </si>
  <si>
    <t>149 49 49.216047 W</t>
  </si>
  <si>
    <t>61 39 07.392980 N</t>
  </si>
  <si>
    <t>149 49 47.256333 W</t>
  </si>
  <si>
    <t>61 44 45.210569 N</t>
  </si>
  <si>
    <t>150 02 45.053578 W</t>
  </si>
  <si>
    <t>61 44 42.969621 N</t>
  </si>
  <si>
    <t>150 02 44.742108 W</t>
  </si>
  <si>
    <t>4-970</t>
  </si>
  <si>
    <t>4-969</t>
  </si>
  <si>
    <t>6-917</t>
  </si>
  <si>
    <t>6-916</t>
  </si>
  <si>
    <t>6-914</t>
  </si>
  <si>
    <t>6-913</t>
  </si>
  <si>
    <t>6-912</t>
  </si>
  <si>
    <t>6-992</t>
  </si>
  <si>
    <t>6-991</t>
  </si>
  <si>
    <t>61 38 12.520003 N</t>
  </si>
  <si>
    <t>149 51 00.506364 W</t>
  </si>
  <si>
    <t>61 38 11.887606 N</t>
  </si>
  <si>
    <t>149 50 58.753908 W</t>
  </si>
  <si>
    <t>61 40 14.927347 N</t>
  </si>
  <si>
    <t>149 59 07.179768 W</t>
  </si>
  <si>
    <t>61 40 15.238741 N</t>
  </si>
  <si>
    <t>149 59 04.906839 W</t>
  </si>
  <si>
    <t>61 43 02.771600 N</t>
  </si>
  <si>
    <t>150 02 02.840131 W</t>
  </si>
  <si>
    <t>61 46 44.571317 N</t>
  </si>
  <si>
    <t>149 51 30.258355 W</t>
  </si>
  <si>
    <t>61 46 44.736510 N</t>
  </si>
  <si>
    <t>149 51 29.716474 W</t>
  </si>
  <si>
    <t>61░48'27.888933"N</t>
  </si>
  <si>
    <t>150░05'56.795239"W</t>
  </si>
  <si>
    <t>61░48'29.161985"N</t>
  </si>
  <si>
    <t>150░05'55.478824"W</t>
  </si>
  <si>
    <t>6-50014</t>
  </si>
  <si>
    <t>6-50013</t>
  </si>
  <si>
    <t>7-50012</t>
  </si>
  <si>
    <t>7-508</t>
  </si>
  <si>
    <t>7-504</t>
  </si>
  <si>
    <t>7-506</t>
  </si>
  <si>
    <t>Caswell Lake</t>
  </si>
  <si>
    <t>61 53 57.428466 N</t>
  </si>
  <si>
    <t>150 10 55.602064 W</t>
  </si>
  <si>
    <t>61 53 58.123919 N</t>
  </si>
  <si>
    <t>150 10 52.975614 W</t>
  </si>
  <si>
    <t>62 03 06.687266 N</t>
  </si>
  <si>
    <t>150 18 42.017787 W</t>
  </si>
  <si>
    <t>62 04 33.323054 N</t>
  </si>
  <si>
    <t>150 03 33.283987 W</t>
  </si>
  <si>
    <t>62 09 41.353557 N</t>
  </si>
  <si>
    <t>150 00 37.764562 W</t>
  </si>
  <si>
    <t>62 09 39.289656 N</t>
  </si>
  <si>
    <t>150 00 35.479397 W</t>
  </si>
  <si>
    <t>6-908</t>
  </si>
  <si>
    <t>7-906</t>
  </si>
  <si>
    <t>7-904</t>
  </si>
  <si>
    <t>7-900</t>
  </si>
  <si>
    <t>7-902</t>
  </si>
  <si>
    <t>61 54 09.728538 N</t>
  </si>
  <si>
    <t>150 04 22.914826 W</t>
  </si>
  <si>
    <t>62 00 06.347401 N</t>
  </si>
  <si>
    <t>150 03 21.654047 W</t>
  </si>
  <si>
    <t>62 00 07.010861 N</t>
  </si>
  <si>
    <t>150 03 20.161293 W</t>
  </si>
  <si>
    <t>62 04 40.835965 N</t>
  </si>
  <si>
    <t>150 03 33.240736 W</t>
  </si>
  <si>
    <t>62 04 39.986000 N</t>
  </si>
  <si>
    <t>150 03 33.295726 W</t>
  </si>
  <si>
    <t>8-800</t>
  </si>
  <si>
    <t>8-802</t>
  </si>
  <si>
    <t>8-806</t>
  </si>
  <si>
    <t>8-804</t>
  </si>
  <si>
    <t>8-808</t>
  </si>
  <si>
    <t>8-812</t>
  </si>
  <si>
    <t>8-814</t>
  </si>
  <si>
    <t>Talkeetna</t>
  </si>
  <si>
    <t>62 19 23.267498 N</t>
  </si>
  <si>
    <t>150 06 55.725158 W</t>
  </si>
  <si>
    <t>62 19 23.533403 N</t>
  </si>
  <si>
    <t>150 06 54.336824 W</t>
  </si>
  <si>
    <t>62 19 18.009539 N</t>
  </si>
  <si>
    <t>150 06 05.003794 W</t>
  </si>
  <si>
    <t>62 19 17.913550 N</t>
  </si>
  <si>
    <t>150 06 03.819709 W</t>
  </si>
  <si>
    <t>62 18 49.820038 N</t>
  </si>
  <si>
    <t>150 06 22.540896 W</t>
  </si>
  <si>
    <t>62 18 18.177653 N</t>
  </si>
  <si>
    <t>150 06 04.039680 W</t>
  </si>
  <si>
    <t>62 18 15.574810 N</t>
  </si>
  <si>
    <t>150 05 59.866062 W</t>
  </si>
  <si>
    <t>7-502</t>
  </si>
  <si>
    <t>8-500</t>
  </si>
  <si>
    <t>8-50010</t>
  </si>
  <si>
    <t>8-5009</t>
  </si>
  <si>
    <t>8-5007</t>
  </si>
  <si>
    <t>62 14 31.968797 N</t>
  </si>
  <si>
    <t>150 05 26.582369 W</t>
  </si>
  <si>
    <t>62 14 31.906149 N</t>
  </si>
  <si>
    <t>150 05 24.249670 W</t>
  </si>
  <si>
    <t>62 14 08.966114 N</t>
  </si>
  <si>
    <t>150 28 09.164022 W</t>
  </si>
  <si>
    <t>62 14 09.675111 N</t>
  </si>
  <si>
    <t>150 28 08.008703 W</t>
  </si>
  <si>
    <t>62 26 25.797875 N</t>
  </si>
  <si>
    <t>150 23 30.184930 W</t>
  </si>
  <si>
    <t>EBASE-7006</t>
  </si>
  <si>
    <t>EBASE-7005</t>
  </si>
  <si>
    <t>11-7004</t>
  </si>
  <si>
    <t>11-7003</t>
  </si>
  <si>
    <t>1019-7002</t>
  </si>
  <si>
    <t>1019-7001</t>
  </si>
  <si>
    <t>North Susitna</t>
  </si>
  <si>
    <t>Point Mackenzie</t>
  </si>
  <si>
    <t>62 46 02.241125 N</t>
  </si>
  <si>
    <t>148 51 00.436683 W</t>
  </si>
  <si>
    <t>62 46 02.183561 N</t>
  </si>
  <si>
    <t>148 50 57.630241 W</t>
  </si>
  <si>
    <t>62 49 20.234649 N</t>
  </si>
  <si>
    <t>148 35 30.192187 W</t>
  </si>
  <si>
    <t>62 49 20.335218 N</t>
  </si>
  <si>
    <t>148 35 27.071285 W</t>
  </si>
  <si>
    <t>62 47 03.600162 N</t>
  </si>
  <si>
    <t>148 03 05.379099 W</t>
  </si>
  <si>
    <t>62 47 02.751467 N</t>
  </si>
  <si>
    <t>148 03 03.203706 W</t>
  </si>
  <si>
    <t>EBASE-5006</t>
  </si>
  <si>
    <t>11-5004</t>
  </si>
  <si>
    <t>11-5003</t>
  </si>
  <si>
    <t>1019-5002</t>
  </si>
  <si>
    <t>1019-5001</t>
  </si>
  <si>
    <t>62 46 48.148998 N</t>
  </si>
  <si>
    <t>148 51 14.600133 W</t>
  </si>
  <si>
    <t>62 50 02.694750 N</t>
  </si>
  <si>
    <t>148 34 49.033620 W</t>
  </si>
  <si>
    <t>62 50 01.206628 N</t>
  </si>
  <si>
    <t>148 34 46.603094 W</t>
  </si>
  <si>
    <t>62 48 10.074552 N</t>
  </si>
  <si>
    <t>148 02 22.997912 W</t>
  </si>
  <si>
    <t>62 48 09.260819 N</t>
  </si>
  <si>
    <t>148 02 22.283537 W</t>
  </si>
  <si>
    <t>EBASE-6005</t>
  </si>
  <si>
    <t>62 46 55.434764 N</t>
  </si>
  <si>
    <t>148 53 52.730335 W</t>
  </si>
  <si>
    <t>SHRUB</t>
  </si>
  <si>
    <t>EBASE-6006</t>
  </si>
  <si>
    <t>62 46 57.829145 N</t>
  </si>
  <si>
    <t>148 53 53.737508 W</t>
  </si>
  <si>
    <t>11-6003</t>
  </si>
  <si>
    <t>62 49 48.891938 N</t>
  </si>
  <si>
    <t>148 33 38.676462 W</t>
  </si>
  <si>
    <t>11-6004</t>
  </si>
  <si>
    <t>62 49 50.545442 N</t>
  </si>
  <si>
    <t>148 33 40.341260 W</t>
  </si>
  <si>
    <t>1019-6001</t>
  </si>
  <si>
    <t>62 48 14.996102 N</t>
  </si>
  <si>
    <t>148 01 03.956802 W</t>
  </si>
  <si>
    <t>1019-6002</t>
  </si>
  <si>
    <t>62 48 15.756600 N</t>
  </si>
  <si>
    <t>148 01 06.105427 W</t>
  </si>
  <si>
    <t>1-705</t>
  </si>
  <si>
    <t>1-706</t>
  </si>
  <si>
    <t>1-707</t>
  </si>
  <si>
    <t>2-708</t>
  </si>
  <si>
    <t>2-709</t>
  </si>
  <si>
    <t>2-710</t>
  </si>
  <si>
    <t>2-711</t>
  </si>
  <si>
    <t>3-712</t>
  </si>
  <si>
    <t>31-751</t>
  </si>
  <si>
    <t>31-752</t>
  </si>
  <si>
    <t>31-753</t>
  </si>
  <si>
    <t>31-754</t>
  </si>
  <si>
    <t>31-756</t>
  </si>
  <si>
    <t>31-755</t>
  </si>
  <si>
    <t>31-757</t>
  </si>
  <si>
    <t>31-758</t>
  </si>
  <si>
    <t>31-759</t>
  </si>
  <si>
    <t>31-760</t>
  </si>
  <si>
    <t>3-762</t>
  </si>
  <si>
    <t>3-761</t>
  </si>
  <si>
    <t>Matanuska</t>
  </si>
  <si>
    <t>61 49 03.069193 N</t>
  </si>
  <si>
    <t>147 27 56.177387 W</t>
  </si>
  <si>
    <t>61 48 02.814350 N</t>
  </si>
  <si>
    <t>147 38 10.978564 W</t>
  </si>
  <si>
    <t>61 48 09.354829 N</t>
  </si>
  <si>
    <t>147 51 22.918311 W</t>
  </si>
  <si>
    <t>61 48 00.019669 N</t>
  </si>
  <si>
    <t>148 03 37.447739 W</t>
  </si>
  <si>
    <t>61 48 06.621888 N</t>
  </si>
  <si>
    <t>148 14 40.248491 W</t>
  </si>
  <si>
    <t>61 47 18.673853 N</t>
  </si>
  <si>
    <t>148 26 19.663200 W</t>
  </si>
  <si>
    <t>61 45 25.723866 N</t>
  </si>
  <si>
    <t>148 36 19.309685 W</t>
  </si>
  <si>
    <t>61 42 38.988041 N</t>
  </si>
  <si>
    <t>148 55 18.781829 W</t>
  </si>
  <si>
    <t>61 30 57.344053 N</t>
  </si>
  <si>
    <t>148 54 44.158087 W</t>
  </si>
  <si>
    <t>61 30 58.645955 N</t>
  </si>
  <si>
    <t>148 54 45.189293 W</t>
  </si>
  <si>
    <t>61 31 14.826939 N</t>
  </si>
  <si>
    <t>148 55 50.305926 W</t>
  </si>
  <si>
    <t>61 31 16.405295 N</t>
  </si>
  <si>
    <t>148 55 49.567477 W</t>
  </si>
  <si>
    <t>61 31 19.798753 N</t>
  </si>
  <si>
    <t>148 57 02.868129 W</t>
  </si>
  <si>
    <t>61 31 18.434558 N</t>
  </si>
  <si>
    <t>148 57 03.980736 W</t>
  </si>
  <si>
    <t>61 31 09.935656 N</t>
  </si>
  <si>
    <t>148 58 27.658131 W</t>
  </si>
  <si>
    <t>61 31 08.620417 N</t>
  </si>
  <si>
    <t>148 58 27.533982 W</t>
  </si>
  <si>
    <t>61 30 20.885828 N</t>
  </si>
  <si>
    <t>149 02 05.134349 W</t>
  </si>
  <si>
    <t>61 30 22.062161 N</t>
  </si>
  <si>
    <t>149 02 05.688550 W</t>
  </si>
  <si>
    <t>61 36 28.031033 N</t>
  </si>
  <si>
    <t>149 04 02.333459 W</t>
  </si>
  <si>
    <t>61 36 26.598966 N</t>
  </si>
  <si>
    <t>149 03 59.739937 W</t>
  </si>
  <si>
    <t>1-824</t>
  </si>
  <si>
    <t>3-858</t>
  </si>
  <si>
    <t>3-857</t>
  </si>
  <si>
    <t>3-854</t>
  </si>
  <si>
    <t>3-853</t>
  </si>
  <si>
    <t>3-856</t>
  </si>
  <si>
    <t>3-855</t>
  </si>
  <si>
    <t>61 47 59.021453 N</t>
  </si>
  <si>
    <t>147 48 52.774438 W</t>
  </si>
  <si>
    <t>61 35 31.634700 N</t>
  </si>
  <si>
    <t>149 06 26.619497 W</t>
  </si>
  <si>
    <t>61 35 31.692385 N</t>
  </si>
  <si>
    <t>149 06 30.713556 W</t>
  </si>
  <si>
    <t>61 35 56.539970 N</t>
  </si>
  <si>
    <t>149 07 35.787915 W</t>
  </si>
  <si>
    <t>61 35 55.200185 N</t>
  </si>
  <si>
    <t>149 07 32.640773 W</t>
  </si>
  <si>
    <t>61 36 26.662385 N</t>
  </si>
  <si>
    <t>149 06 34.520970 W</t>
  </si>
  <si>
    <t>61 36 39.343895 N</t>
  </si>
  <si>
    <t>149 06 28.455211 W</t>
  </si>
  <si>
    <t>2-526</t>
  </si>
  <si>
    <t>3-528</t>
  </si>
  <si>
    <t>3-527</t>
  </si>
  <si>
    <t>61 47 43.127265 N</t>
  </si>
  <si>
    <t>148 02 10.819585 W</t>
  </si>
  <si>
    <t>61 42 37.187452 N</t>
  </si>
  <si>
    <t>148 55 26.081073 W</t>
  </si>
  <si>
    <t>61 40 55.831410 N</t>
  </si>
  <si>
    <t>149 03 02.069594 W</t>
  </si>
  <si>
    <t>3-620</t>
  </si>
  <si>
    <t>61 38 50.562854 N</t>
  </si>
  <si>
    <t>149 06 58.704732 W</t>
  </si>
  <si>
    <t>1-921</t>
  </si>
  <si>
    <t>2-922</t>
  </si>
  <si>
    <t>61 50 29.392839 N</t>
  </si>
  <si>
    <t>147 20 30.751024 W</t>
  </si>
  <si>
    <t>61 47 44.314112 N</t>
  </si>
  <si>
    <t>148 02 59.008773 W</t>
  </si>
  <si>
    <t>4-767</t>
  </si>
  <si>
    <t>4-768</t>
  </si>
  <si>
    <t>Core Area</t>
  </si>
  <si>
    <t>61 37 50.466719 N</t>
  </si>
  <si>
    <t>149 48 44.387637 W</t>
  </si>
  <si>
    <t>61 37 50.741731 N</t>
  </si>
  <si>
    <t>149 48 39.233275 W</t>
  </si>
  <si>
    <t>3-851</t>
  </si>
  <si>
    <t>3-852</t>
  </si>
  <si>
    <t>3-865</t>
  </si>
  <si>
    <t>3-866</t>
  </si>
  <si>
    <t>4-863</t>
  </si>
  <si>
    <t>4-859</t>
  </si>
  <si>
    <t>4-860</t>
  </si>
  <si>
    <t>4-861</t>
  </si>
  <si>
    <t>4-862</t>
  </si>
  <si>
    <t>4-867</t>
  </si>
  <si>
    <t>4-868</t>
  </si>
  <si>
    <t>4-873</t>
  </si>
  <si>
    <t>4-874</t>
  </si>
  <si>
    <t>4-871</t>
  </si>
  <si>
    <t>4-872</t>
  </si>
  <si>
    <t>4-870</t>
  </si>
  <si>
    <t>4-869</t>
  </si>
  <si>
    <t>61 36 34.928011 N</t>
  </si>
  <si>
    <t>149 13 18.574704 W</t>
  </si>
  <si>
    <t>61 36 35.012442 N</t>
  </si>
  <si>
    <t>149 13 15.248795 W</t>
  </si>
  <si>
    <t>61 35 15.665443 N</t>
  </si>
  <si>
    <t>149 21 49.899353 W</t>
  </si>
  <si>
    <t>61 35 14.312268 N</t>
  </si>
  <si>
    <t>149 21 47.096007 W</t>
  </si>
  <si>
    <t>61 34 29.579980 N</t>
  </si>
  <si>
    <t>149 25 12.439682 W</t>
  </si>
  <si>
    <t>61 35 22.977624 N</t>
  </si>
  <si>
    <t>149 25 43.582171 W</t>
  </si>
  <si>
    <t>61 35 22.523181 N</t>
  </si>
  <si>
    <t>149 25 50.533091 W</t>
  </si>
  <si>
    <t>61 34 56.342811 N</t>
  </si>
  <si>
    <t>149 27 43.481865 W</t>
  </si>
  <si>
    <t>61 34 57.371628 N</t>
  </si>
  <si>
    <t>149 27 38.729002 W</t>
  </si>
  <si>
    <t>61 35 22.172689 N</t>
  </si>
  <si>
    <t>149 46 11.309251 W</t>
  </si>
  <si>
    <t>61 35 22.934890 N</t>
  </si>
  <si>
    <t>149 46 09.722347 W</t>
  </si>
  <si>
    <t>61 36 18.641121 N</t>
  </si>
  <si>
    <t>149 45 23.431417 W</t>
  </si>
  <si>
    <t>61 36 18.261142 N</t>
  </si>
  <si>
    <t>149 45 19.420062 W</t>
  </si>
  <si>
    <t>61 36 32.434079 N</t>
  </si>
  <si>
    <t>149 48 13.233866 W</t>
  </si>
  <si>
    <t>61 36 32.128771 N</t>
  </si>
  <si>
    <t>149 48 12.170902 W</t>
  </si>
  <si>
    <t>61 37 31.012187 N</t>
  </si>
  <si>
    <t>149 47 59.656803 W</t>
  </si>
  <si>
    <t>61 37 28.599175 N</t>
  </si>
  <si>
    <t>149 47 58.444244 W</t>
  </si>
  <si>
    <t>4-551</t>
  </si>
  <si>
    <t>4-552</t>
  </si>
  <si>
    <t>4-555</t>
  </si>
  <si>
    <t>4-556</t>
  </si>
  <si>
    <t>61 35 34.803421 N</t>
  </si>
  <si>
    <t>149 30 48.264643 W</t>
  </si>
  <si>
    <t>61 35 35.288472 N</t>
  </si>
  <si>
    <t>149 30 46.347620 W</t>
  </si>
  <si>
    <t>61 37 16.713695 N</t>
  </si>
  <si>
    <t>149 47 12.186410 W</t>
  </si>
  <si>
    <t>61 37 16.765634 N</t>
  </si>
  <si>
    <t>149 47 07.043323 W</t>
  </si>
  <si>
    <t>4-662</t>
  </si>
  <si>
    <t>4-661</t>
  </si>
  <si>
    <t>61 35 33.330761 N</t>
  </si>
  <si>
    <t>149 30 52.390338 W</t>
  </si>
  <si>
    <t>61 35 34.918111 N</t>
  </si>
  <si>
    <t>149 30 52.373810 W</t>
  </si>
  <si>
    <t>3-951</t>
  </si>
  <si>
    <t>3-952</t>
  </si>
  <si>
    <t>3-968</t>
  </si>
  <si>
    <t>3-967</t>
  </si>
  <si>
    <t>4-953</t>
  </si>
  <si>
    <t>4-954</t>
  </si>
  <si>
    <t>4-959</t>
  </si>
  <si>
    <t>4-960</t>
  </si>
  <si>
    <t>4-955</t>
  </si>
  <si>
    <t>4-919</t>
  </si>
  <si>
    <t>4-918</t>
  </si>
  <si>
    <t>61 39 25.629310 N</t>
  </si>
  <si>
    <t>149 13 02.027581 W</t>
  </si>
  <si>
    <t>61 39 26.472128 N</t>
  </si>
  <si>
    <t>149 13 00.152190 W</t>
  </si>
  <si>
    <t>61 32 27.380803 N</t>
  </si>
  <si>
    <t>149 15 12.017490 W</t>
  </si>
  <si>
    <t>61 32 29.334218 N</t>
  </si>
  <si>
    <t>149 15 12.008621 W</t>
  </si>
  <si>
    <t>61 37 39.329510 N</t>
  </si>
  <si>
    <t>149 30 40.419441 W</t>
  </si>
  <si>
    <t>61 37 37.608959 N</t>
  </si>
  <si>
    <t>149 30 40.563262 W</t>
  </si>
  <si>
    <t>61 27 45.328931 N</t>
  </si>
  <si>
    <t>149 43 17.576034 W</t>
  </si>
  <si>
    <t>61 27 44.609763 N</t>
  </si>
  <si>
    <t>149 43 15.129014 W</t>
  </si>
  <si>
    <t>61 33 27.874553 N</t>
  </si>
  <si>
    <t>149 40 38.034536 W</t>
  </si>
  <si>
    <t>61 40 44.389770 N</t>
  </si>
  <si>
    <t>149 49 06.778885 W</t>
  </si>
  <si>
    <t>61 40 44.200520 N</t>
  </si>
  <si>
    <t>149 49 04.473606 W</t>
  </si>
  <si>
    <t>Absolute</t>
  </si>
  <si>
    <t>Occurance</t>
  </si>
  <si>
    <t>Percentile</t>
  </si>
  <si>
    <t>Per centile</t>
  </si>
  <si>
    <t>Error (ft)</t>
  </si>
  <si>
    <t>Feet</t>
  </si>
  <si>
    <t>Meter</t>
  </si>
  <si>
    <t>Target</t>
  </si>
  <si>
    <t>&lt; 0.363</t>
  </si>
  <si>
    <t>&lt; 0.363 m</t>
  </si>
  <si>
    <t>RMSE</t>
  </si>
  <si>
    <t>RMSE 95%</t>
  </si>
  <si>
    <t>&lt; 0.245 m</t>
  </si>
  <si>
    <t>GCP-Urban</t>
  </si>
  <si>
    <t>GCP-Wetlands</t>
  </si>
  <si>
    <t>62 19 46.46868 N</t>
  </si>
  <si>
    <t>150 14 23.62227 W</t>
  </si>
  <si>
    <t>62 19 18.11678 N</t>
  </si>
  <si>
    <t>150 14 31.15048 W</t>
  </si>
  <si>
    <t>62 18 26.16265 N</t>
  </si>
  <si>
    <t>150 13 55.50420 W</t>
  </si>
  <si>
    <t>62 06 57.48564 N</t>
  </si>
  <si>
    <t>150 02 59.80331 W</t>
  </si>
  <si>
    <t>62 07 48.92575 N</t>
  </si>
  <si>
    <t>150 02 22.86865 W</t>
  </si>
  <si>
    <t>62 05 42.14802 N</t>
  </si>
  <si>
    <t>150 03 18.98387 W</t>
  </si>
  <si>
    <t>61 45 57.91689 N</t>
  </si>
  <si>
    <t>150 04 03.03327 W</t>
  </si>
  <si>
    <t>61 44 50.85166 N</t>
  </si>
  <si>
    <t>150 02 25.59546 W</t>
  </si>
  <si>
    <t>61 44 39.41737 N</t>
  </si>
  <si>
    <t>150 03 04.26569 W</t>
  </si>
  <si>
    <t>61 35 05.11824 N</t>
  </si>
  <si>
    <t>149 46 07.82945 W</t>
  </si>
  <si>
    <t>61 34 44.91311 N</t>
  </si>
  <si>
    <t>149 43 58.83936 W</t>
  </si>
  <si>
    <t>61 34 26.36190 N</t>
  </si>
  <si>
    <t>149 43 15.82116 W</t>
  </si>
  <si>
    <t>61 25 34.88553 N</t>
  </si>
  <si>
    <t>150 01 07.75975 W</t>
  </si>
  <si>
    <t>61 25 50.18486 N</t>
  </si>
  <si>
    <t>150 02 18.04714 W</t>
  </si>
  <si>
    <t>61 25 29.35872 N</t>
  </si>
  <si>
    <t>150 00 23.41206 W</t>
  </si>
  <si>
    <t>61 48 37.16046 N</t>
  </si>
  <si>
    <t>147 30 51.82858 W</t>
  </si>
  <si>
    <t>61 49 13.22344 N</t>
  </si>
  <si>
    <t>147 26 27.86135 W</t>
  </si>
  <si>
    <t>61 49 13.98592 N</t>
  </si>
  <si>
    <t>147 27 36.18677 W</t>
  </si>
  <si>
    <t>61 36 28.57304 N</t>
  </si>
  <si>
    <t>149 04 24.72825 W</t>
  </si>
  <si>
    <t>61 36 28.56656 N</t>
  </si>
  <si>
    <t>149 03 59.94519 W</t>
  </si>
  <si>
    <t>61 37 40.17499 N</t>
  </si>
  <si>
    <t>149 07 14.37599 W</t>
  </si>
  <si>
    <t>61 37 42.73463 N</t>
  </si>
  <si>
    <t>149 07 14.59513 W</t>
  </si>
  <si>
    <t>61 37 45.47649 N</t>
  </si>
  <si>
    <t>149 07 14.77352 W</t>
  </si>
  <si>
    <t>61 37 48.26833 N</t>
  </si>
  <si>
    <t>149 07 13.81045 W</t>
  </si>
  <si>
    <t>61 37 50.78122 N</t>
  </si>
  <si>
    <t>149 07 11.50782 W</t>
  </si>
  <si>
    <t>61 37 54.80413 N</t>
  </si>
  <si>
    <t>149 07 07.45004 W</t>
  </si>
  <si>
    <t>61 37 57.87850 N</t>
  </si>
  <si>
    <t>149 07 06.63968 W</t>
  </si>
  <si>
    <t>61 38 00.94158 N</t>
  </si>
  <si>
    <t>149 07 06.64566 W</t>
  </si>
  <si>
    <t>61 38 07.74839 N</t>
  </si>
  <si>
    <t>149 07 12.51167 W</t>
  </si>
  <si>
    <t>61 38 07.74591 N</t>
  </si>
  <si>
    <t>149 07 17.50632 W</t>
  </si>
  <si>
    <t>61 38 07.71841 N</t>
  </si>
  <si>
    <t>149 07 32.69575 W</t>
  </si>
  <si>
    <t>61 38 07.97489 N</t>
  </si>
  <si>
    <t>149 07 38.36220 W</t>
  </si>
  <si>
    <t>61 38 08.17720 N</t>
  </si>
  <si>
    <t>149 07 46.81054 W</t>
  </si>
  <si>
    <t>61 38 10.86471 N</t>
  </si>
  <si>
    <t>149 07 47.30258 W</t>
  </si>
  <si>
    <t>61 38 07.21425 N</t>
  </si>
  <si>
    <t>149 07 05.76718 W</t>
  </si>
  <si>
    <t>61 38 01.97067 N</t>
  </si>
  <si>
    <t>149 07 05.26530 W</t>
  </si>
  <si>
    <t>61 38 00.76719 N</t>
  </si>
  <si>
    <t>149 07 05.22774 W</t>
  </si>
  <si>
    <t>61 37 57.34357 N</t>
  </si>
  <si>
    <t>149 07 05.75566 W</t>
  </si>
  <si>
    <t>61 37 52.48333 N</t>
  </si>
  <si>
    <t>149 07 08.38193 W</t>
  </si>
  <si>
    <t>61 37 42.09616 N</t>
  </si>
  <si>
    <t>149 07 21.28137 W</t>
  </si>
  <si>
    <t>61 37 42.09305 N</t>
  </si>
  <si>
    <t>149 07 27.15828 W</t>
  </si>
  <si>
    <t>61 37 42.09999 N</t>
  </si>
  <si>
    <t>149 07 33.14084 W</t>
  </si>
  <si>
    <t>61 37 42.09000 N</t>
  </si>
  <si>
    <t>149 07 36.97471 W</t>
  </si>
  <si>
    <t>61 37 41.74005 N</t>
  </si>
  <si>
    <t>149 07 33.28095 W</t>
  </si>
  <si>
    <t>61 37 41.67831 N</t>
  </si>
  <si>
    <t>149 07 27.61365 W</t>
  </si>
  <si>
    <t>61 37 41.61709 N</t>
  </si>
  <si>
    <t>149 07 21.73259 W</t>
  </si>
  <si>
    <t>61 37 37.29502 N</t>
  </si>
  <si>
    <t>149 07 13.47153 W</t>
  </si>
  <si>
    <t>61 37 34.75414 N</t>
  </si>
  <si>
    <t>149 07 11.66774 W</t>
  </si>
  <si>
    <t>61 37 30.28168 N</t>
  </si>
  <si>
    <t>149 07 08.13950 W</t>
  </si>
  <si>
    <t>61 37 27.55031 N</t>
  </si>
  <si>
    <t>149 07 06.99145 W</t>
  </si>
  <si>
    <t>61 37 24.79661 N</t>
  </si>
  <si>
    <t>149 07 06.78052 W</t>
  </si>
  <si>
    <t>61 37 21.89500 N</t>
  </si>
  <si>
    <t>149 07 06.79973 W</t>
  </si>
  <si>
    <t>61 37 18.93328 N</t>
  </si>
  <si>
    <t>149 07 08.72483 W</t>
  </si>
  <si>
    <t>61 37 19.97382 N</t>
  </si>
  <si>
    <t>149 07 14.37086 W</t>
  </si>
  <si>
    <t>61 37 21.03048 N</t>
  </si>
  <si>
    <t>149 07 18.98041 W</t>
  </si>
  <si>
    <t>61 37 17.77448 N</t>
  </si>
  <si>
    <t>149 07 20.29431 W</t>
  </si>
  <si>
    <t>61 37 14.84995 N</t>
  </si>
  <si>
    <t>149 07 18.84538 W</t>
  </si>
  <si>
    <t>61 37 12.23013 N</t>
  </si>
  <si>
    <t>149 07 17.96507 W</t>
  </si>
  <si>
    <t>61 37 10.05414 N</t>
  </si>
  <si>
    <t>149 07 21.00939 W</t>
  </si>
  <si>
    <t>61 37 08.72791 N</t>
  </si>
  <si>
    <t>149 07 25.86531 W</t>
  </si>
  <si>
    <t>61 37 07.66260 N</t>
  </si>
  <si>
    <t>149 07 30.96798 W</t>
  </si>
  <si>
    <t>61 37 07.98885 N</t>
  </si>
  <si>
    <t>149 07 36.77629 W</t>
  </si>
  <si>
    <t>61 37 07.66433 N</t>
  </si>
  <si>
    <t>149 07 42.50094 W</t>
  </si>
  <si>
    <t>61 37 07.67147 N</t>
  </si>
  <si>
    <t>149 07 48.20176 W</t>
  </si>
  <si>
    <t>61 37 07.67874 N</t>
  </si>
  <si>
    <t>149 07 53.67006 W</t>
  </si>
  <si>
    <t>61 37 04.55257 N</t>
  </si>
  <si>
    <t>149 07 51.55995 W</t>
  </si>
  <si>
    <t>61 37 04.62793 N</t>
  </si>
  <si>
    <t>149 07 57.33545 W</t>
  </si>
  <si>
    <t>61 37 10.38648 N</t>
  </si>
  <si>
    <t>149 07 37.38068 W</t>
  </si>
  <si>
    <t>61 37 13.27781 N</t>
  </si>
  <si>
    <t>149 07 37.47903 W</t>
  </si>
  <si>
    <t>61 37 10.87362 N</t>
  </si>
  <si>
    <t>149 07 30.72926 W</t>
  </si>
  <si>
    <t>61 37 12.10163 N</t>
  </si>
  <si>
    <t>149 07 25.95345 W</t>
  </si>
  <si>
    <t>61 37 13.19938 N</t>
  </si>
  <si>
    <t>149 07 20.81878 W</t>
  </si>
  <si>
    <t>61 37 11.92350 N</t>
  </si>
  <si>
    <t>149 07 17.51057 W</t>
  </si>
  <si>
    <t>61 37 08.70983 N</t>
  </si>
  <si>
    <t>149 07 06.74166 W</t>
  </si>
  <si>
    <t>61 37 11.85796 N</t>
  </si>
  <si>
    <t>149 07 06.75682 W</t>
  </si>
  <si>
    <t>61 37 14.87117 N</t>
  </si>
  <si>
    <t>149 07 06.77044 W</t>
  </si>
  <si>
    <t>61 34 30.18773 N</t>
  </si>
  <si>
    <t>149 43 44.06034 W</t>
  </si>
  <si>
    <t>61 34 28.27191 N</t>
  </si>
  <si>
    <t>149 43 41.79293 W</t>
  </si>
  <si>
    <t>61 34 27.06629 N</t>
  </si>
  <si>
    <t>149 43 45.97097 W</t>
  </si>
  <si>
    <t>61 34 27.05050 N</t>
  </si>
  <si>
    <t>149 43 50.58973 W</t>
  </si>
  <si>
    <t>61 34 27.18893 N</t>
  </si>
  <si>
    <t>149 43 52.22818 W</t>
  </si>
  <si>
    <t>61 34 27.95038 N</t>
  </si>
  <si>
    <t>149 43 57.11270 W</t>
  </si>
  <si>
    <t>61 34 28.43828 N</t>
  </si>
  <si>
    <t>149 44 02.68974 W</t>
  </si>
  <si>
    <t>61 34 31.50905 N</t>
  </si>
  <si>
    <t>149 44 02.94438 W</t>
  </si>
  <si>
    <t>61 34 31.34821 N</t>
  </si>
  <si>
    <t>149 43 57.07724 W</t>
  </si>
  <si>
    <t>61 34 30.57109 N</t>
  </si>
  <si>
    <t>149 43 50.98163 W</t>
  </si>
  <si>
    <t>61 34 32.61217 N</t>
  </si>
  <si>
    <t>149 43 48.87389 W</t>
  </si>
  <si>
    <t>61 34 33.06514 N</t>
  </si>
  <si>
    <t>149 43 38.39653 W</t>
  </si>
  <si>
    <t>61 34 30.81964 N</t>
  </si>
  <si>
    <t>149 43 35.55843 W</t>
  </si>
  <si>
    <t>61 34 31.15548 N</t>
  </si>
  <si>
    <t>149 43 30.71772 W</t>
  </si>
  <si>
    <t>61 34 33.11036 N</t>
  </si>
  <si>
    <t>149 43 30.68741 W</t>
  </si>
  <si>
    <t>61 34 35.20141 N</t>
  </si>
  <si>
    <t>149 43 33.98212 W</t>
  </si>
  <si>
    <t>61 34 36.44980 N</t>
  </si>
  <si>
    <t>149 43 38.27427 W</t>
  </si>
  <si>
    <t>61 34 38.56166 N</t>
  </si>
  <si>
    <t>149 43 39.88191 W</t>
  </si>
  <si>
    <t>61 34 40.83620 N</t>
  </si>
  <si>
    <t>149 43 44.31321 W</t>
  </si>
  <si>
    <t>61 34 42.64154 N</t>
  </si>
  <si>
    <t>149 43 48.28704 W</t>
  </si>
  <si>
    <t>61 34 44.18738 N</t>
  </si>
  <si>
    <t>149 43 52.57127 W</t>
  </si>
  <si>
    <t>61 34 45.94500 N</t>
  </si>
  <si>
    <t>149 43 56.70133 W</t>
  </si>
  <si>
    <t>61 34 47.70974 N</t>
  </si>
  <si>
    <t>149 44 00.66515 W</t>
  </si>
  <si>
    <t>61 34 49.31583 N</t>
  </si>
  <si>
    <t>149 44 04.79242 W</t>
  </si>
  <si>
    <t>61 34 51.15869 N</t>
  </si>
  <si>
    <t>149 44 09.15911 W</t>
  </si>
  <si>
    <t>61 34 53.22050 N</t>
  </si>
  <si>
    <t>149 44 12.89724 W</t>
  </si>
  <si>
    <t>61 34 52.36585 N</t>
  </si>
  <si>
    <t>149 44 07.86004 W</t>
  </si>
  <si>
    <t>61 34 49.56559 N</t>
  </si>
  <si>
    <t>149 44 00.19739 W</t>
  </si>
  <si>
    <t>61 34 46.70707 N</t>
  </si>
  <si>
    <t>149 43 56.18448 W</t>
  </si>
  <si>
    <t>61 34 44.92123 N</t>
  </si>
  <si>
    <t>149 43 52.02840 W</t>
  </si>
  <si>
    <t>61 34 41.96891 N</t>
  </si>
  <si>
    <t>149 43 45.28232 W</t>
  </si>
  <si>
    <t>61 34 40.05020 N</t>
  </si>
  <si>
    <t>149 43 41.30419 W</t>
  </si>
  <si>
    <t>61 34 40.09882 N</t>
  </si>
  <si>
    <t>149 43 37.19300 W</t>
  </si>
  <si>
    <t>61 34 41.55920 N</t>
  </si>
  <si>
    <t>149 43 35.26595 W</t>
  </si>
  <si>
    <t>61 34 37.35106 N</t>
  </si>
  <si>
    <t>149 43 36.30718 W</t>
  </si>
  <si>
    <t>61 34 34.25911 N</t>
  </si>
  <si>
    <t>149 43 30.99640 W</t>
  </si>
  <si>
    <t>61 34 32.23449 N</t>
  </si>
  <si>
    <t>149 43 27.44607 W</t>
  </si>
  <si>
    <t>61 34 30.84579 N</t>
  </si>
  <si>
    <t>149 43 23.15938 W</t>
  </si>
  <si>
    <t>61 34 28.42701 N</t>
  </si>
  <si>
    <t>149 43 20.96766 W</t>
  </si>
  <si>
    <t>61 34 26.96715 N</t>
  </si>
  <si>
    <t>149 43 16.24538 W</t>
  </si>
  <si>
    <t>61 34 24.87020 N</t>
  </si>
  <si>
    <t>149 43 13.10745 W</t>
  </si>
  <si>
    <t>61 34 22.79208 N</t>
  </si>
  <si>
    <t>149 43 09.75156 W</t>
  </si>
  <si>
    <t>61 34 20.39948 N</t>
  </si>
  <si>
    <t>149 43 08.25177 W</t>
  </si>
  <si>
    <t>61 34 18.29351 N</t>
  </si>
  <si>
    <t>149 43 04.77780 W</t>
  </si>
  <si>
    <t>61 34 17.49884 N</t>
  </si>
  <si>
    <t>149 43 08.42238 W</t>
  </si>
  <si>
    <t>61 34 23.78619 N</t>
  </si>
  <si>
    <t>149 43 16.87417 W</t>
  </si>
  <si>
    <t>61 34 26.45314 N</t>
  </si>
  <si>
    <t>149 43 20.13139 W</t>
  </si>
  <si>
    <t>61 34 28.61730 N</t>
  </si>
  <si>
    <t>149 43 23.51037 W</t>
  </si>
  <si>
    <t>61 34 30.70445 N</t>
  </si>
  <si>
    <t>149 43 27.09238 W</t>
  </si>
  <si>
    <t>61 34 29.84620 N</t>
  </si>
  <si>
    <t>149 43 31.76852 W</t>
  </si>
  <si>
    <t>61 34 29.38886 N</t>
  </si>
  <si>
    <t>149 43 36.32848 W</t>
  </si>
  <si>
    <t>61 34 27.57608 N</t>
  </si>
  <si>
    <t>149 43 42.08799 W</t>
  </si>
  <si>
    <t>61 34 25.87762 N</t>
  </si>
  <si>
    <t>149 43 46.53014 W</t>
  </si>
  <si>
    <t>61 34 24.23595 N</t>
  </si>
  <si>
    <t>149 43 50.78226 W</t>
  </si>
  <si>
    <t>61 34 22.55612 N</t>
  </si>
  <si>
    <t>149 43 55.12030 W</t>
  </si>
  <si>
    <t>61 34 20.95969 N</t>
  </si>
  <si>
    <t>149 43 59.27470 W</t>
  </si>
  <si>
    <t>61 34 22.69138 N</t>
  </si>
  <si>
    <t>149 43 56.96052 W</t>
  </si>
  <si>
    <t>61 34 24.42136 N</t>
  </si>
  <si>
    <t>149 43 52.42006 W</t>
  </si>
  <si>
    <t>61 34 25.90376 N</t>
  </si>
  <si>
    <t>149 43 47.64882 W</t>
  </si>
  <si>
    <t>61 25 34.33308 N</t>
  </si>
  <si>
    <t>150 01 08.34675 W</t>
  </si>
  <si>
    <t>61 25 31.89228 N</t>
  </si>
  <si>
    <t>150 01 07.99908 W</t>
  </si>
  <si>
    <t>61 25 29.36977 N</t>
  </si>
  <si>
    <t>150 01 08.11103 W</t>
  </si>
  <si>
    <t>61 25 26.79615 N</t>
  </si>
  <si>
    <t>150 01 08.20136 W</t>
  </si>
  <si>
    <t>61 25 24.34218 N</t>
  </si>
  <si>
    <t>150 01 08.33534 W</t>
  </si>
  <si>
    <t>61 25 21.90177 N</t>
  </si>
  <si>
    <t>150 01 08.65370 W</t>
  </si>
  <si>
    <t>61 25 19.11659 N</t>
  </si>
  <si>
    <t>150 01 09.02260 W</t>
  </si>
  <si>
    <t>61 25 17.07767 N</t>
  </si>
  <si>
    <t>150 01 09.30295 W</t>
  </si>
  <si>
    <t>61 25 14.46532 N</t>
  </si>
  <si>
    <t>150 01 09.62219 W</t>
  </si>
  <si>
    <t>61 25 11.62105 N</t>
  </si>
  <si>
    <t>150 01 09.99821 W</t>
  </si>
  <si>
    <t>61 25 09.01470 N</t>
  </si>
  <si>
    <t>150 01 10.34229 W</t>
  </si>
  <si>
    <t>61 25 06.42657 N</t>
  </si>
  <si>
    <t>150 01 10.68102 W</t>
  </si>
  <si>
    <t>61 25 03.85282 N</t>
  </si>
  <si>
    <t>150 01 11.02263 W</t>
  </si>
  <si>
    <t>61 25 01.30772 N</t>
  </si>
  <si>
    <t>150 01 11.35848 W</t>
  </si>
  <si>
    <t>61 24 58.74490 N</t>
  </si>
  <si>
    <t>150 01 11.69369 W</t>
  </si>
  <si>
    <t>61 24 56.16730 N</t>
  </si>
  <si>
    <t>150 01 12.02949 W</t>
  </si>
  <si>
    <t>61 24 53.50383 N</t>
  </si>
  <si>
    <t>150 01 12.37385 W</t>
  </si>
  <si>
    <t>61 24 50.83948 N</t>
  </si>
  <si>
    <t>150 01 12.70916 W</t>
  </si>
  <si>
    <t>61 24 48.25016 N</t>
  </si>
  <si>
    <t>150 01 13.05662 W</t>
  </si>
  <si>
    <t>61 24 45.09902 N</t>
  </si>
  <si>
    <t>150 01 13.46657 W</t>
  </si>
  <si>
    <t>61 24 42.54191 N</t>
  </si>
  <si>
    <t>150 01 13.79347 W</t>
  </si>
  <si>
    <t>61 24 40.03788 N</t>
  </si>
  <si>
    <t>150 01 14.11998 W</t>
  </si>
  <si>
    <t>61 24 37.49799 N</t>
  </si>
  <si>
    <t>150 01 14.45405 W</t>
  </si>
  <si>
    <t>61 24 34.91537 N</t>
  </si>
  <si>
    <t>150 01 14.78767 W</t>
  </si>
  <si>
    <t>61 24 32.33955 N</t>
  </si>
  <si>
    <t>150 01 15.12538 W</t>
  </si>
  <si>
    <t>61 24 29.78528 N</t>
  </si>
  <si>
    <t>150 01 15.46597 W</t>
  </si>
  <si>
    <t>61 24 27.10782 N</t>
  </si>
  <si>
    <t>150 01 15.82188 W</t>
  </si>
  <si>
    <t>61 24 24.55918 N</t>
  </si>
  <si>
    <t>150 01 16.13594 W</t>
  </si>
  <si>
    <t>61 24 22.00433 N</t>
  </si>
  <si>
    <t>150 01 16.47730 W</t>
  </si>
  <si>
    <t>61 24 19.48099 N</t>
  </si>
  <si>
    <t>150 01 16.80162 W</t>
  </si>
  <si>
    <t>61 24 17.00688 N</t>
  </si>
  <si>
    <t>150 01 17.13890 W</t>
  </si>
  <si>
    <t>61 24 14.53150 N</t>
  </si>
  <si>
    <t>150 01 17.47206 W</t>
  </si>
  <si>
    <t>61 24 12.07217 N</t>
  </si>
  <si>
    <t>150 01 17.77954 W</t>
  </si>
  <si>
    <t>61 24 09.60428 N</t>
  </si>
  <si>
    <t>150 01 18.10179 W</t>
  </si>
  <si>
    <t>61 24 06.96847 N</t>
  </si>
  <si>
    <t>150 01 18.44978 W</t>
  </si>
  <si>
    <t>61 24 04.43055 N</t>
  </si>
  <si>
    <t>150 01 18.77955 W</t>
  </si>
  <si>
    <t>61 24 01.80587 N</t>
  </si>
  <si>
    <t>150 01 19.11500 W</t>
  </si>
  <si>
    <t>61 23 59.26352 N</t>
  </si>
  <si>
    <t>150 01 19.45028 W</t>
  </si>
  <si>
    <t>61 23 56.72993 N</t>
  </si>
  <si>
    <t>150 01 19.79952 W</t>
  </si>
  <si>
    <t>61 23 54.17407 N</t>
  </si>
  <si>
    <t>150 01 20.22965 W</t>
  </si>
  <si>
    <t>61 23 51.66357 N</t>
  </si>
  <si>
    <t>150 01 20.94632 W</t>
  </si>
  <si>
    <t>61 23 55.01884 N</t>
  </si>
  <si>
    <t>150 01 19.47542 W</t>
  </si>
  <si>
    <t>61 23 57.03275 N</t>
  </si>
  <si>
    <t>150 01 19.18785 W</t>
  </si>
  <si>
    <t>61 23 59.99798 N</t>
  </si>
  <si>
    <t>150 01 18.78220 W</t>
  </si>
  <si>
    <t>61 24 02.48606 N</t>
  </si>
  <si>
    <t>150 01 18.47213 W</t>
  </si>
  <si>
    <t>61 24 04.43369 N</t>
  </si>
  <si>
    <t>150 01 18.21611 W</t>
  </si>
  <si>
    <t>61 24 06.89637 N</t>
  </si>
  <si>
    <t>150 01 17.89716 W</t>
  </si>
  <si>
    <t>61 24 09.33453 N</t>
  </si>
  <si>
    <t>150 01 17.57695 W</t>
  </si>
  <si>
    <t>61 24 11.84192 N</t>
  </si>
  <si>
    <t>150 01 17.24958 W</t>
  </si>
  <si>
    <t>61 24 14.46088 N</t>
  </si>
  <si>
    <t>150 01 16.90790 W</t>
  </si>
  <si>
    <t>61 24 16.87855 N</t>
  </si>
  <si>
    <t>150 01 16.59852 W</t>
  </si>
  <si>
    <t>61 24 19.31267 N</t>
  </si>
  <si>
    <t>150 01 16.27764 W</t>
  </si>
  <si>
    <t>61 24 21.83503 N</t>
  </si>
  <si>
    <t>150 01 15.95104 W</t>
  </si>
  <si>
    <t>61 24 24.34871 N</t>
  </si>
  <si>
    <t>150 01 15.62155 W</t>
  </si>
  <si>
    <t>61 24 26.83089 N</t>
  </si>
  <si>
    <t>150 01 15.29141 W</t>
  </si>
  <si>
    <t>61 24 29.26678 N</t>
  </si>
  <si>
    <t>150 01 14.98444 W</t>
  </si>
  <si>
    <t>61 24 31.75565 N</t>
  </si>
  <si>
    <t>150 01 14.65736 W</t>
  </si>
  <si>
    <t>61 24 34.25968 N</t>
  </si>
  <si>
    <t>150 01 14.32822 W</t>
  </si>
  <si>
    <t>61 24 36.80951 N</t>
  </si>
  <si>
    <t>150 01 13.98800 W</t>
  </si>
  <si>
    <t>61 24 39.23003 N</t>
  </si>
  <si>
    <t>150 01 13.68486 W</t>
  </si>
  <si>
    <t>61 24 41.76686 N</t>
  </si>
  <si>
    <t>150 01 13.34707 W</t>
  </si>
  <si>
    <t>61 24 44.31856 N</t>
  </si>
  <si>
    <t>150 01 13.01749 W</t>
  </si>
  <si>
    <t>61 24 46.70047 N</t>
  </si>
  <si>
    <t>150 01 12.71737 W</t>
  </si>
  <si>
    <t>61 24 49.18668 N</t>
  </si>
  <si>
    <t>150 01 12.39389 W</t>
  </si>
  <si>
    <t>61 24 51.70490 N</t>
  </si>
  <si>
    <t>150 01 12.06260 W</t>
  </si>
  <si>
    <t>61 24 54.19268 N</t>
  </si>
  <si>
    <t>150 01 11.73107 W</t>
  </si>
  <si>
    <t>61 24 56.71463 N</t>
  </si>
  <si>
    <t>150 01 11.40489 W</t>
  </si>
  <si>
    <t>61 24 59.16332 N</t>
  </si>
  <si>
    <t>150 01 11.08687 W</t>
  </si>
  <si>
    <t>61 25 01.52524 N</t>
  </si>
  <si>
    <t>150 01 10.78255 W</t>
  </si>
  <si>
    <t>61 25 04.00662 N</t>
  </si>
  <si>
    <t>150 01 10.44993 W</t>
  </si>
  <si>
    <t>61 25 06.47136 N</t>
  </si>
  <si>
    <t>150 01 10.11894 W</t>
  </si>
  <si>
    <t>61 25 08.96849 N</t>
  </si>
  <si>
    <t>150 01 09.80192 W</t>
  </si>
  <si>
    <t>61 25 11.37700 N</t>
  </si>
  <si>
    <t>150 01 09.49244 W</t>
  </si>
  <si>
    <t>61 25 13.86251 N</t>
  </si>
  <si>
    <t>150 01 09.16018 W</t>
  </si>
  <si>
    <t>61 25 16.29987 N</t>
  </si>
  <si>
    <t>150 01 08.84678 W</t>
  </si>
  <si>
    <t>61 25 18.73584 N</t>
  </si>
  <si>
    <t>150 01 08.52021 W</t>
  </si>
  <si>
    <t>61 25 21.22520 N</t>
  </si>
  <si>
    <t>150 01 08.20456 W</t>
  </si>
  <si>
    <t>61 25 23.74586 N</t>
  </si>
  <si>
    <t>150 01 07.87884 W</t>
  </si>
  <si>
    <t>61 25 25.25447 N</t>
  </si>
  <si>
    <t>150 01 04.70322 W</t>
  </si>
  <si>
    <t>61 25 25.48011 N</t>
  </si>
  <si>
    <t>150 00 59.88767 W</t>
  </si>
  <si>
    <t>61 25 25.70148 N</t>
  </si>
  <si>
    <t>150 00 54.85914 W</t>
  </si>
  <si>
    <t>61 25 25.93117 N</t>
  </si>
  <si>
    <t>150 00 49.87685 W</t>
  </si>
  <si>
    <t>61 25 26.14880 N</t>
  </si>
  <si>
    <t>150 00 44.82114 W</t>
  </si>
  <si>
    <t>61 25 26.36992 N</t>
  </si>
  <si>
    <t>150 00 39.84476 W</t>
  </si>
  <si>
    <t>61 25 26.58833 N</t>
  </si>
  <si>
    <t>150 00 34.74132 W</t>
  </si>
  <si>
    <t>61 25 26.81122 N</t>
  </si>
  <si>
    <t>150 00 29.71475 W</t>
  </si>
  <si>
    <t>61 25 27.04056 N</t>
  </si>
  <si>
    <t>150 00 24.71611 W</t>
  </si>
  <si>
    <t>61 25 27.25468 N</t>
  </si>
  <si>
    <t>150 00 19.69669 W</t>
  </si>
  <si>
    <t>61 25 27.47081 N</t>
  </si>
  <si>
    <t>150 00 14.64045 W</t>
  </si>
  <si>
    <t>61 25 27.72315 N</t>
  </si>
  <si>
    <t>150 00 13.17830 W</t>
  </si>
  <si>
    <t>61 25 27.50417 N</t>
  </si>
  <si>
    <t>150 00 18.28121 W</t>
  </si>
  <si>
    <t>61 25 27.34245 N</t>
  </si>
  <si>
    <t>150 00 23.55371 W</t>
  </si>
  <si>
    <t>61 25 28.54407 N</t>
  </si>
  <si>
    <t>150 00 27.31933 W</t>
  </si>
  <si>
    <t>61 25 26.95671 N</t>
  </si>
  <si>
    <t>150 00 30.73192 W</t>
  </si>
  <si>
    <t>61 25 26.71409 N</t>
  </si>
  <si>
    <t>150 00 36.09315 W</t>
  </si>
  <si>
    <t>61 25 26.49221 N</t>
  </si>
  <si>
    <t>150 00 41.19946 W</t>
  </si>
  <si>
    <t>61 25 26.27412 N</t>
  </si>
  <si>
    <t>150 00 46.33413 W</t>
  </si>
  <si>
    <t>61 25 26.04808 N</t>
  </si>
  <si>
    <t>150 00 51.57813 W</t>
  </si>
  <si>
    <t>61 25 25.81304 N</t>
  </si>
  <si>
    <t>150 00 56.73680 W</t>
  </si>
  <si>
    <t>61 25 25.58484 N</t>
  </si>
  <si>
    <t>150 01 01.81384 W</t>
  </si>
  <si>
    <t>61 25 25.41071 N</t>
  </si>
  <si>
    <t>150 01 07.21445 W</t>
  </si>
  <si>
    <t>61 25 27.83790 N</t>
  </si>
  <si>
    <t>150 01 07.80895 W</t>
  </si>
  <si>
    <t>61 25 30.40846 N</t>
  </si>
  <si>
    <t>150 01 07.70998 W</t>
  </si>
  <si>
    <t>61 25 32.83613 N</t>
  </si>
  <si>
    <t>150 01 07.64894 W</t>
  </si>
  <si>
    <t>62 20 10.49010 N</t>
  </si>
  <si>
    <t>150 14 45.85540 W</t>
  </si>
  <si>
    <t>62 19 18.27576 N</t>
  </si>
  <si>
    <t>150 14 19.63474 W</t>
  </si>
  <si>
    <t>62 18 29.16527 N</t>
  </si>
  <si>
    <t>150 14 17.50830 W</t>
  </si>
  <si>
    <t>62 07 48.92386 N</t>
  </si>
  <si>
    <t>150 02 27.28077 W</t>
  </si>
  <si>
    <t>62 06 03.05777 N</t>
  </si>
  <si>
    <t>150 03 01.69061 W</t>
  </si>
  <si>
    <t>61 25 35.62434 N</t>
  </si>
  <si>
    <t>150 05 53.05832 W</t>
  </si>
  <si>
    <t>61 44 51.88436 N</t>
  </si>
  <si>
    <t>150 02 28.90116 W</t>
  </si>
  <si>
    <t>61 44 36.44689 N</t>
  </si>
  <si>
    <t>150 02 36.82098 W</t>
  </si>
  <si>
    <t>61 45 27.21492 N</t>
  </si>
  <si>
    <t>150 03 33.47481 W</t>
  </si>
  <si>
    <t>61 34 47.13279 N</t>
  </si>
  <si>
    <t>149 45 07.52922 W</t>
  </si>
  <si>
    <t>61 35 06.93212 N</t>
  </si>
  <si>
    <t>149 45 38.69699 W</t>
  </si>
  <si>
    <t>61 35 08.71113 N</t>
  </si>
  <si>
    <t>149 46 08.81268 W</t>
  </si>
  <si>
    <t>61 25 50.72784 N</t>
  </si>
  <si>
    <t>150 01 07.40043 W</t>
  </si>
  <si>
    <t>61 25 26.29474 N</t>
  </si>
  <si>
    <t>150 01 02.07451 W</t>
  </si>
  <si>
    <t>61 25 35.17959 N</t>
  </si>
  <si>
    <t>150 04 40.80180 W</t>
  </si>
  <si>
    <t>61 48 35.86946 N</t>
  </si>
  <si>
    <t>147 30 49.98196 W</t>
  </si>
  <si>
    <t>61 48 35.35654 N</t>
  </si>
  <si>
    <t>147 30 24.06043 W</t>
  </si>
  <si>
    <t>61 48 52.90502 N</t>
  </si>
  <si>
    <t>147 28 52.00789 W</t>
  </si>
  <si>
    <t>61 37 41.68147 N</t>
  </si>
  <si>
    <t>149 10 57.03814 W</t>
  </si>
  <si>
    <t>61 38 00.77742 N</t>
  </si>
  <si>
    <t>149 11 26.31915 W</t>
  </si>
  <si>
    <t>62 20 52.71154 N</t>
  </si>
  <si>
    <t>150 14 59.03975 W</t>
  </si>
  <si>
    <t>62 18 24.94757 N</t>
  </si>
  <si>
    <t>150 13 55.74791 W</t>
  </si>
  <si>
    <t>62 18 59.14612 N</t>
  </si>
  <si>
    <t>150 14 06.50245 W</t>
  </si>
  <si>
    <t>62 07 31.79049 N</t>
  </si>
  <si>
    <t>150 02 35.45429 W</t>
  </si>
  <si>
    <t>62 06 16.55130 N</t>
  </si>
  <si>
    <t>150 01 58.48571 W</t>
  </si>
  <si>
    <t>62 06 01.02554 N</t>
  </si>
  <si>
    <t>150 03 29.48695 W</t>
  </si>
  <si>
    <t>61 45 56.77527 N</t>
  </si>
  <si>
    <t>150 04 03.83251 W</t>
  </si>
  <si>
    <t>61 45 41.81192 N</t>
  </si>
  <si>
    <t>150 02 51.79747 W</t>
  </si>
  <si>
    <t>61 44 35.14204 N</t>
  </si>
  <si>
    <t>150 02 48.23339 W</t>
  </si>
  <si>
    <t>61 35 06.46146 N</t>
  </si>
  <si>
    <t>149 46 08.13601 W</t>
  </si>
  <si>
    <t>61 33 12.83699 N</t>
  </si>
  <si>
    <t>149 49 01.78846 W</t>
  </si>
  <si>
    <t>61 33 16.63478 N</t>
  </si>
  <si>
    <t>149 48 17.38555 W</t>
  </si>
  <si>
    <t>61 25 50.57083 N</t>
  </si>
  <si>
    <t>150 02 17.46112 W</t>
  </si>
  <si>
    <t>61 25 25.90540 N</t>
  </si>
  <si>
    <t>150 01 06.40931 W</t>
  </si>
  <si>
    <t>61 25 34.96798 N</t>
  </si>
  <si>
    <t>150 05 13.08630 W</t>
  </si>
  <si>
    <t>61 48 37.54982 N</t>
  </si>
  <si>
    <t>147 30 53.45113 W</t>
  </si>
  <si>
    <t>61 48 39.08297 N</t>
  </si>
  <si>
    <t>147 30 11.44900 W</t>
  </si>
  <si>
    <t>61 48 53.41441 N</t>
  </si>
  <si>
    <t>147 28 49.86555 W</t>
  </si>
  <si>
    <t>61 48 23.14814 N</t>
  </si>
  <si>
    <t>147 31 05.64135 W</t>
  </si>
  <si>
    <t>61 36 22.85658 N</t>
  </si>
  <si>
    <t>149 06 44.73084 W</t>
  </si>
  <si>
    <t>62 19 18.44744 N</t>
  </si>
  <si>
    <t>150 14 30.90011 W</t>
  </si>
  <si>
    <t>62 18 27.77867 N</t>
  </si>
  <si>
    <t>150 14 18.12787 W</t>
  </si>
  <si>
    <t>62 18 56.84441 N</t>
  </si>
  <si>
    <t>150 13 50.88168 W</t>
  </si>
  <si>
    <t>62 07 48.58059 N</t>
  </si>
  <si>
    <t>150 02 16.52857 W</t>
  </si>
  <si>
    <t>62 07 18.40933 N</t>
  </si>
  <si>
    <t>150 02 40.90400 W</t>
  </si>
  <si>
    <t>62 05 26.83919 N</t>
  </si>
  <si>
    <t>150 03 44.78655 W</t>
  </si>
  <si>
    <t>61 45 59.55267 N</t>
  </si>
  <si>
    <t>150 04 04.43887 W</t>
  </si>
  <si>
    <t>61 45 42.15391 N</t>
  </si>
  <si>
    <t>150 02 57.37485 W</t>
  </si>
  <si>
    <t>61 44 32.80842 N</t>
  </si>
  <si>
    <t>150 02 43.25091 W</t>
  </si>
  <si>
    <t>61 35 10.75764 N</t>
  </si>
  <si>
    <t>149 46 09.20419 W</t>
  </si>
  <si>
    <t>61 34 26.30364 N</t>
  </si>
  <si>
    <t>149 43 14.03927 W</t>
  </si>
  <si>
    <t>61 34 31.51808 N</t>
  </si>
  <si>
    <t>149 43 39.76568 W</t>
  </si>
  <si>
    <t>61 25 34.96482 N</t>
  </si>
  <si>
    <t>150 01 06.80560 W</t>
  </si>
  <si>
    <t>61 25 28.92996 N</t>
  </si>
  <si>
    <t>150 00 27.54041 W</t>
  </si>
  <si>
    <t>61 25 35.24988 N</t>
  </si>
  <si>
    <t>150 04 43.19543 W</t>
  </si>
  <si>
    <t>61 49 10.65874 N</t>
  </si>
  <si>
    <t>147 27 27.05395 W</t>
  </si>
  <si>
    <t>61 48 43.79704 N</t>
  </si>
  <si>
    <t>147 29 54.51312 W</t>
  </si>
  <si>
    <t>61 36 16.37748 N</t>
  </si>
  <si>
    <t>149 06 46.61596 W</t>
  </si>
  <si>
    <t>61 36 31.63242 N</t>
  </si>
  <si>
    <t>149 05 26.35825 W</t>
  </si>
  <si>
    <t>61 36 21.77575 N</t>
  </si>
  <si>
    <t>149 07 02.43806 W</t>
  </si>
  <si>
    <t>62 20 23.93657 N</t>
  </si>
  <si>
    <t>150 14 55.87090 W</t>
  </si>
  <si>
    <t>62 18 59.03023 N</t>
  </si>
  <si>
    <t>150 13 42.00558 W</t>
  </si>
  <si>
    <t>62 18 57.82041 N</t>
  </si>
  <si>
    <t>150 13 17.84658 W</t>
  </si>
  <si>
    <t>62 06 00.41059 N</t>
  </si>
  <si>
    <t>150 01 57.92655 W</t>
  </si>
  <si>
    <t>62 06 01.08571 N</t>
  </si>
  <si>
    <t>150 03 35.04878 W</t>
  </si>
  <si>
    <t>62 05 40.57826 N</t>
  </si>
  <si>
    <t>3-655</t>
  </si>
  <si>
    <t>61 46 34.741360 N</t>
  </si>
  <si>
    <t>149 12 40.965656 W</t>
  </si>
  <si>
    <t>3-657</t>
  </si>
  <si>
    <t>61 46 34.766841 N</t>
  </si>
  <si>
    <t>149 12 44.275428 W</t>
  </si>
  <si>
    <t>3-658</t>
  </si>
  <si>
    <t>61 45 48.916979 N</t>
  </si>
  <si>
    <t>149 13 21.031378 W</t>
  </si>
  <si>
    <t>3-659</t>
  </si>
  <si>
    <t>61 45 47.913690 N</t>
  </si>
  <si>
    <t>149 13 22.990690 W</t>
  </si>
  <si>
    <t>3-660</t>
  </si>
  <si>
    <t>4-763</t>
  </si>
  <si>
    <t>61 38 32.355119 N</t>
  </si>
  <si>
    <t>149 31 41.294272 W</t>
  </si>
  <si>
    <t>4-764</t>
  </si>
  <si>
    <t>61 38 31.378423 N</t>
  </si>
  <si>
    <t>149 31 38.353525 W</t>
  </si>
  <si>
    <t>32-600</t>
  </si>
  <si>
    <t>61 46 19.369713 N</t>
  </si>
  <si>
    <t>149 19 41.243223 W</t>
  </si>
  <si>
    <t>32-601</t>
  </si>
  <si>
    <t>61 46 20.239484 N</t>
  </si>
  <si>
    <t>149 19 43.760753 W</t>
  </si>
  <si>
    <t>32-602</t>
  </si>
  <si>
    <t>61 45 52.671038 N</t>
  </si>
  <si>
    <t>149 20 41.110961 W</t>
  </si>
  <si>
    <t>32-603</t>
  </si>
  <si>
    <t>61 45 51.240970 N</t>
  </si>
  <si>
    <t>149 20 41.739159 W</t>
  </si>
  <si>
    <t>32-604</t>
  </si>
  <si>
    <t>61 45 53.675031 N</t>
  </si>
  <si>
    <t>149 22 13.472393 W</t>
  </si>
  <si>
    <t>32-605</t>
  </si>
  <si>
    <t>61 45 52.820582 N</t>
  </si>
  <si>
    <t>149 22 14.577777 W</t>
  </si>
  <si>
    <t>32-606</t>
  </si>
  <si>
    <t>61 46 04.902170 N</t>
  </si>
  <si>
    <t>149 23 30.145145 W</t>
  </si>
  <si>
    <t>32-607</t>
  </si>
  <si>
    <t>61 46 04.185458 N</t>
  </si>
  <si>
    <t>149 23 32.016677 W</t>
  </si>
  <si>
    <t>32-608</t>
  </si>
  <si>
    <t>61 46 35.758543 N</t>
  </si>
  <si>
    <t>149 23 55.485445 W</t>
  </si>
  <si>
    <t>32-610</t>
  </si>
  <si>
    <t>61 46 14.906483 N</t>
  </si>
  <si>
    <t>149 24 55.727870 W</t>
  </si>
  <si>
    <t>32-611</t>
  </si>
  <si>
    <t>61 46 14.652700 N</t>
  </si>
  <si>
    <t>149 24 54.223291 W</t>
  </si>
  <si>
    <t>32-612</t>
  </si>
  <si>
    <t>61 46 07.236462 N</t>
  </si>
  <si>
    <t>149 26 02.673619 W</t>
  </si>
  <si>
    <t>32-613</t>
  </si>
  <si>
    <t>61 46 07.028134 N</t>
  </si>
  <si>
    <t>149 26 03.983970 W</t>
  </si>
  <si>
    <t>32-614</t>
  </si>
  <si>
    <t>61 45 50.327452 N</t>
  </si>
  <si>
    <t>149 26 50.304352 W</t>
  </si>
  <si>
    <t>32-615</t>
  </si>
  <si>
    <t>61 45 50.529998 N</t>
  </si>
  <si>
    <t>149 26 47.356675 W</t>
  </si>
  <si>
    <t>32-616</t>
  </si>
  <si>
    <t>61 45 46.908838 N</t>
  </si>
  <si>
    <t>149 28 00.464718 W</t>
  </si>
  <si>
    <t>32-617</t>
  </si>
  <si>
    <t>61 45 46.153914 N</t>
  </si>
  <si>
    <t>149 28 00.627922 W</t>
  </si>
  <si>
    <t>32-618</t>
  </si>
  <si>
    <t>61 45 45.958404 N</t>
  </si>
  <si>
    <t>149 29 44.745401 W</t>
  </si>
  <si>
    <t>32-619</t>
  </si>
  <si>
    <t>61 45 44.926772 N</t>
  </si>
  <si>
    <t>149 29 40.899621 W</t>
  </si>
  <si>
    <t>32-651</t>
  </si>
  <si>
    <t>61 46 23.334911 N</t>
  </si>
  <si>
    <t>149 16 24.765429 W</t>
  </si>
  <si>
    <t>32-652</t>
  </si>
  <si>
    <t>61 46 24.944938 N</t>
  </si>
  <si>
    <t>149 16 28.729014 W</t>
  </si>
  <si>
    <t>32-653</t>
  </si>
  <si>
    <t>61 45 51.992548 N</t>
  </si>
  <si>
    <t>149 15 30.125205 W</t>
  </si>
  <si>
    <t>32-654</t>
  </si>
  <si>
    <t>61 45 53.384566 N</t>
  </si>
  <si>
    <t>149 15 29.338960 W</t>
  </si>
  <si>
    <t>32-656</t>
  </si>
  <si>
    <t>61 46 14.202305 N</t>
  </si>
  <si>
    <t>149 13 56.380341 W</t>
  </si>
  <si>
    <t>61 46 15.105911 N</t>
  </si>
  <si>
    <t>149 13 54.810498 W</t>
  </si>
</sst>
</file>

<file path=xl/styles.xml><?xml version="1.0" encoding="utf-8"?>
<styleSheet xmlns="http://schemas.openxmlformats.org/spreadsheetml/2006/main">
  <numFmts count="3">
    <numFmt numFmtId="164" formatCode="0.000"/>
    <numFmt numFmtId="165" formatCode="0.000000"/>
    <numFmt numFmtId="166" formatCode="0.0000"/>
  </numFmts>
  <fonts count="27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10"/>
      <name val="Calibri"/>
      <family val="2"/>
    </font>
    <font>
      <b/>
      <sz val="11"/>
      <color indexed="8"/>
      <name val="Calibri"/>
      <family val="2"/>
    </font>
    <font>
      <b/>
      <u/>
      <sz val="11"/>
      <color indexed="8"/>
      <name val="Calibri"/>
      <family val="2"/>
    </font>
    <font>
      <sz val="11"/>
      <color indexed="17"/>
      <name val="Calibri"/>
      <family val="2"/>
    </font>
    <font>
      <sz val="8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FF0000"/>
      <name val="Calibri"/>
      <family val="2"/>
    </font>
    <font>
      <sz val="11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6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18" borderId="0" applyNumberFormat="0" applyBorder="0" applyAlignment="0" applyProtection="0"/>
    <xf numFmtId="0" fontId="9" fillId="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10" fillId="25" borderId="0" applyNumberFormat="0" applyBorder="0" applyAlignment="0" applyProtection="0"/>
    <xf numFmtId="0" fontId="11" fillId="26" borderId="1" applyNumberFormat="0" applyAlignment="0" applyProtection="0"/>
    <xf numFmtId="0" fontId="12" fillId="27" borderId="2" applyNumberFormat="0" applyAlignment="0" applyProtection="0"/>
    <xf numFmtId="0" fontId="13" fillId="0" borderId="0" applyNumberFormat="0" applyFill="0" applyBorder="0" applyAlignment="0" applyProtection="0"/>
    <xf numFmtId="0" fontId="14" fillId="28" borderId="0" applyNumberFormat="0" applyBorder="0" applyAlignment="0" applyProtection="0"/>
    <xf numFmtId="0" fontId="15" fillId="0" borderId="3" applyNumberFormat="0" applyFill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7" fillId="0" borderId="0" applyNumberFormat="0" applyFill="0" applyBorder="0" applyAlignment="0" applyProtection="0"/>
    <xf numFmtId="0" fontId="18" fillId="29" borderId="1" applyNumberFormat="0" applyAlignment="0" applyProtection="0"/>
    <xf numFmtId="0" fontId="19" fillId="0" borderId="6" applyNumberFormat="0" applyFill="0" applyAlignment="0" applyProtection="0"/>
    <xf numFmtId="0" fontId="20" fillId="30" borderId="0" applyNumberFormat="0" applyBorder="0" applyAlignment="0" applyProtection="0"/>
    <xf numFmtId="0" fontId="2" fillId="31" borderId="7" applyNumberFormat="0" applyFont="0" applyAlignment="0" applyProtection="0"/>
    <xf numFmtId="0" fontId="21" fillId="26" borderId="8" applyNumberFormat="0" applyAlignment="0" applyProtection="0"/>
    <xf numFmtId="0" fontId="22" fillId="0" borderId="0" applyNumberFormat="0" applyFill="0" applyBorder="0" applyAlignment="0" applyProtection="0"/>
    <xf numFmtId="0" fontId="23" fillId="0" borderId="9" applyNumberFormat="0" applyFill="0" applyAlignment="0" applyProtection="0"/>
    <xf numFmtId="0" fontId="24" fillId="0" borderId="0" applyNumberFormat="0" applyFill="0" applyBorder="0" applyAlignment="0" applyProtection="0"/>
    <xf numFmtId="0" fontId="8" fillId="31" borderId="7" applyNumberFormat="0" applyFont="0" applyAlignment="0" applyProtection="0"/>
    <xf numFmtId="0" fontId="8" fillId="32" borderId="0" applyNumberFormat="0" applyBorder="0" applyAlignment="0" applyProtection="0"/>
    <xf numFmtId="0" fontId="8" fillId="33" borderId="0" applyNumberFormat="0" applyBorder="0" applyAlignment="0" applyProtection="0"/>
    <xf numFmtId="0" fontId="8" fillId="34" borderId="0" applyNumberFormat="0" applyBorder="0" applyAlignment="0" applyProtection="0"/>
    <xf numFmtId="0" fontId="8" fillId="35" borderId="0" applyNumberFormat="0" applyBorder="0" applyAlignment="0" applyProtection="0"/>
    <xf numFmtId="0" fontId="9" fillId="36" borderId="0" applyNumberFormat="0" applyBorder="0" applyAlignment="0" applyProtection="0"/>
    <xf numFmtId="0" fontId="8" fillId="37" borderId="0" applyNumberFormat="0" applyBorder="0" applyAlignment="0" applyProtection="0"/>
    <xf numFmtId="0" fontId="9" fillId="38" borderId="0" applyNumberFormat="0" applyBorder="0" applyAlignment="0" applyProtection="0"/>
    <xf numFmtId="0" fontId="9" fillId="39" borderId="0" applyNumberFormat="0" applyBorder="0" applyAlignment="0" applyProtection="0"/>
    <xf numFmtId="0" fontId="8" fillId="2" borderId="0" applyNumberFormat="0" applyBorder="0" applyAlignment="0" applyProtection="0"/>
    <xf numFmtId="0" fontId="8" fillId="5" borderId="0" applyNumberFormat="0" applyBorder="0" applyAlignment="0" applyProtection="0"/>
    <xf numFmtId="0" fontId="8" fillId="3" borderId="0" applyNumberFormat="0" applyBorder="0" applyAlignment="0" applyProtection="0"/>
    <xf numFmtId="0" fontId="8" fillId="6" borderId="0" applyNumberFormat="0" applyBorder="0" applyAlignment="0" applyProtection="0"/>
    <xf numFmtId="0" fontId="8" fillId="4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1" fillId="31" borderId="7" applyNumberFormat="0" applyFont="0" applyAlignment="0" applyProtection="0"/>
    <xf numFmtId="0" fontId="9" fillId="8" borderId="0" applyNumberFormat="0" applyBorder="0" applyAlignment="0" applyProtection="0"/>
  </cellStyleXfs>
  <cellXfs count="39">
    <xf numFmtId="0" fontId="0" fillId="0" borderId="0" xfId="0"/>
    <xf numFmtId="164" fontId="4" fillId="0" borderId="0" xfId="0" applyNumberFormat="1" applyFont="1"/>
    <xf numFmtId="1" fontId="0" fillId="0" borderId="0" xfId="0" applyNumberFormat="1"/>
    <xf numFmtId="0" fontId="5" fillId="0" borderId="0" xfId="0" applyFont="1"/>
    <xf numFmtId="0" fontId="4" fillId="0" borderId="0" xfId="0" applyFont="1"/>
    <xf numFmtId="9" fontId="0" fillId="0" borderId="0" xfId="0" applyNumberFormat="1"/>
    <xf numFmtId="9" fontId="4" fillId="0" borderId="0" xfId="0" applyNumberFormat="1" applyFont="1"/>
    <xf numFmtId="164" fontId="3" fillId="0" borderId="0" xfId="0" applyNumberFormat="1" applyFont="1"/>
    <xf numFmtId="164" fontId="6" fillId="0" borderId="0" xfId="0" applyNumberFormat="1" applyFont="1"/>
    <xf numFmtId="164" fontId="0" fillId="0" borderId="0" xfId="0" applyNumberFormat="1"/>
    <xf numFmtId="164" fontId="0" fillId="0" borderId="0" xfId="0" applyNumberFormat="1" applyAlignment="1">
      <alignment horizontal="right"/>
    </xf>
    <xf numFmtId="166" fontId="0" fillId="0" borderId="0" xfId="0" applyNumberFormat="1"/>
    <xf numFmtId="165" fontId="0" fillId="0" borderId="0" xfId="0" applyNumberFormat="1"/>
    <xf numFmtId="0" fontId="0" fillId="0" borderId="0" xfId="0" applyAlignment="1">
      <alignment horizontal="left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164" fontId="5" fillId="0" borderId="0" xfId="0" applyNumberFormat="1" applyFont="1"/>
    <xf numFmtId="166" fontId="5" fillId="0" borderId="0" xfId="0" applyNumberFormat="1" applyFont="1"/>
    <xf numFmtId="0" fontId="0" fillId="0" borderId="0" xfId="0" applyNumberFormat="1" applyAlignment="1">
      <alignment horizontal="left"/>
    </xf>
    <xf numFmtId="49" fontId="0" fillId="0" borderId="0" xfId="0" applyNumberFormat="1" applyAlignment="1">
      <alignment horizontal="left"/>
    </xf>
    <xf numFmtId="0" fontId="25" fillId="0" borderId="0" xfId="0" applyFont="1"/>
    <xf numFmtId="164" fontId="25" fillId="0" borderId="0" xfId="0" applyNumberFormat="1" applyFont="1"/>
    <xf numFmtId="0" fontId="0" fillId="0" borderId="0" xfId="0"/>
    <xf numFmtId="0" fontId="0" fillId="0" borderId="0" xfId="0"/>
    <xf numFmtId="1" fontId="0" fillId="0" borderId="0" xfId="0" applyNumberFormat="1"/>
    <xf numFmtId="165" fontId="0" fillId="0" borderId="0" xfId="0" applyNumberFormat="1"/>
    <xf numFmtId="1" fontId="0" fillId="0" borderId="0" xfId="0" applyNumberFormat="1"/>
    <xf numFmtId="49" fontId="0" fillId="0" borderId="0" xfId="0" applyNumberFormat="1" applyAlignment="1">
      <alignment horizontal="left"/>
    </xf>
    <xf numFmtId="0" fontId="0" fillId="0" borderId="0" xfId="0"/>
    <xf numFmtId="165" fontId="0" fillId="0" borderId="0" xfId="0" applyNumberFormat="1"/>
    <xf numFmtId="1" fontId="0" fillId="0" borderId="0" xfId="0" applyNumberFormat="1"/>
    <xf numFmtId="49" fontId="0" fillId="0" borderId="0" xfId="0" applyNumberFormat="1" applyAlignment="1">
      <alignment horizontal="left"/>
    </xf>
    <xf numFmtId="1" fontId="0" fillId="0" borderId="0" xfId="0" applyNumberFormat="1" applyFill="1"/>
    <xf numFmtId="0" fontId="26" fillId="0" borderId="0" xfId="0" applyFont="1" applyFill="1" applyAlignment="1">
      <alignment horizontal="left"/>
    </xf>
    <xf numFmtId="49" fontId="0" fillId="0" borderId="0" xfId="0" applyNumberFormat="1" applyFill="1" applyAlignment="1">
      <alignment horizontal="left"/>
    </xf>
    <xf numFmtId="0" fontId="0" fillId="0" borderId="0" xfId="0" applyFill="1" applyAlignment="1">
      <alignment horizontal="left"/>
    </xf>
    <xf numFmtId="0" fontId="4" fillId="0" borderId="0" xfId="0" applyFont="1" applyAlignment="1">
      <alignment horizontal="center"/>
    </xf>
    <xf numFmtId="164" fontId="4" fillId="0" borderId="0" xfId="0" applyNumberFormat="1" applyFont="1" applyAlignment="1">
      <alignment horizontal="center"/>
    </xf>
    <xf numFmtId="166" fontId="4" fillId="0" borderId="0" xfId="0" applyNumberFormat="1" applyFont="1" applyAlignment="1">
      <alignment horizontal="center"/>
    </xf>
  </cellXfs>
  <cellStyles count="60">
    <cellStyle name="20% - Accent1" xfId="1" builtinId="30" customBuiltin="1"/>
    <cellStyle name="20% - Accent1 2" xfId="51"/>
    <cellStyle name="20% - Accent1 3" xfId="43"/>
    <cellStyle name="20% - Accent2" xfId="2" builtinId="34" customBuiltin="1"/>
    <cellStyle name="20% - Accent2 2" xfId="53"/>
    <cellStyle name="20% - Accent2 3" xfId="44"/>
    <cellStyle name="20% - Accent3" xfId="3" builtinId="38" customBuiltin="1"/>
    <cellStyle name="20% - Accent3 2" xfId="55"/>
    <cellStyle name="20% - Accent3 3" xfId="45"/>
    <cellStyle name="20% - Accent4" xfId="4" builtinId="42" customBuiltin="1"/>
    <cellStyle name="20% - Accent4 2" xfId="52"/>
    <cellStyle name="20% - Accent4 3" xfId="48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3 2" xfId="54"/>
    <cellStyle name="40% - Accent3 3" xfId="46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3 2" xfId="56"/>
    <cellStyle name="60% - Accent3 3" xfId="47"/>
    <cellStyle name="60% - Accent4" xfId="16" builtinId="44" customBuiltin="1"/>
    <cellStyle name="60% - Accent4 2" xfId="57"/>
    <cellStyle name="60% - Accent4 3" xfId="49"/>
    <cellStyle name="60% - Accent5" xfId="17" builtinId="48" customBuiltin="1"/>
    <cellStyle name="60% - Accent6" xfId="18" builtinId="52" customBuiltin="1"/>
    <cellStyle name="60% - Accent6 2" xfId="59"/>
    <cellStyle name="60% - Accent6 3" xfId="50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te" xfId="37" builtinId="10" customBuiltin="1"/>
    <cellStyle name="Note 2" xfId="58"/>
    <cellStyle name="Note 3" xfId="42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277"/>
  <sheetViews>
    <sheetView tabSelected="1" topLeftCell="C1" workbookViewId="0">
      <selection activeCell="O17" sqref="O17"/>
    </sheetView>
  </sheetViews>
  <sheetFormatPr defaultRowHeight="15"/>
  <cols>
    <col min="1" max="1" width="10.7109375" style="13" customWidth="1"/>
    <col min="2" max="2" width="15.7109375" customWidth="1"/>
    <col min="3" max="3" width="16.42578125" customWidth="1"/>
    <col min="4" max="4" width="17.7109375" customWidth="1"/>
    <col min="5" max="5" width="12.5703125" style="9" customWidth="1"/>
    <col min="6" max="6" width="12.5703125" style="9" bestFit="1" customWidth="1"/>
    <col min="7" max="7" width="14.42578125" bestFit="1" customWidth="1"/>
    <col min="8" max="8" width="9.5703125" bestFit="1" customWidth="1"/>
    <col min="9" max="9" width="13.5703125" customWidth="1"/>
    <col min="11" max="11" width="11.28515625" bestFit="1" customWidth="1"/>
  </cols>
  <sheetData>
    <row r="1" spans="1:17">
      <c r="A1" s="14" t="s">
        <v>29</v>
      </c>
      <c r="B1" s="4" t="s">
        <v>54</v>
      </c>
      <c r="C1" s="36" t="s">
        <v>30</v>
      </c>
      <c r="D1" s="36"/>
      <c r="E1" s="37" t="s">
        <v>31</v>
      </c>
      <c r="F1" s="37"/>
      <c r="G1" s="36" t="s">
        <v>32</v>
      </c>
      <c r="H1" s="36"/>
      <c r="J1" s="4" t="s">
        <v>33</v>
      </c>
      <c r="K1" s="4" t="s">
        <v>34</v>
      </c>
      <c r="L1" s="4" t="s">
        <v>35</v>
      </c>
    </row>
    <row r="2" spans="1:17">
      <c r="A2" s="15" t="s">
        <v>36</v>
      </c>
      <c r="B2" s="3" t="s">
        <v>56</v>
      </c>
      <c r="C2" s="3" t="s">
        <v>37</v>
      </c>
      <c r="D2" s="3" t="s">
        <v>38</v>
      </c>
      <c r="E2" s="16" t="s">
        <v>39</v>
      </c>
      <c r="F2" s="16" t="s">
        <v>40</v>
      </c>
      <c r="G2" s="3" t="s">
        <v>41</v>
      </c>
      <c r="H2" s="3" t="s">
        <v>42</v>
      </c>
      <c r="I2" s="3" t="s">
        <v>43</v>
      </c>
      <c r="J2" s="3" t="s">
        <v>44</v>
      </c>
      <c r="K2" s="3" t="s">
        <v>45</v>
      </c>
      <c r="L2" s="3" t="s">
        <v>46</v>
      </c>
      <c r="O2" s="3" t="s">
        <v>514</v>
      </c>
      <c r="P2" s="3" t="s">
        <v>515</v>
      </c>
    </row>
    <row r="3" spans="1:17">
      <c r="A3" s="13">
        <v>7001</v>
      </c>
      <c r="B3" s="28" t="s">
        <v>216</v>
      </c>
      <c r="C3" s="28" t="s">
        <v>524</v>
      </c>
      <c r="D3" s="28" t="s">
        <v>525</v>
      </c>
      <c r="E3" s="11">
        <v>3043549.3080000002</v>
      </c>
      <c r="F3" s="11">
        <v>1599626.649</v>
      </c>
      <c r="G3" s="9">
        <v>415.20299999999997</v>
      </c>
      <c r="H3" s="9">
        <v>384.02330000000001</v>
      </c>
      <c r="I3" s="30" t="s">
        <v>92</v>
      </c>
      <c r="J3" s="9">
        <v>383.67889403999999</v>
      </c>
      <c r="K3" s="29">
        <f t="shared" ref="K3:K66" si="0">J3-H3</f>
        <v>-0.34440596000001733</v>
      </c>
      <c r="L3" s="29">
        <f t="shared" ref="L3:L66" si="1">K3*K3</f>
        <v>0.11861546528353353</v>
      </c>
      <c r="N3" s="6" t="s">
        <v>519</v>
      </c>
      <c r="O3" s="9">
        <f>SQRT(SUM(L3:L277)/275)</f>
        <v>0.3044567010353243</v>
      </c>
      <c r="P3" s="9">
        <f>O3/3.28083333</f>
        <v>9.2798588167026547E-2</v>
      </c>
    </row>
    <row r="4" spans="1:17">
      <c r="A4" s="13">
        <v>7002</v>
      </c>
      <c r="B4" s="28" t="s">
        <v>216</v>
      </c>
      <c r="C4" s="28" t="s">
        <v>526</v>
      </c>
      <c r="D4" s="28" t="s">
        <v>527</v>
      </c>
      <c r="E4" s="11">
        <v>3040671.2349999999</v>
      </c>
      <c r="F4" s="11">
        <v>1599260.3130000001</v>
      </c>
      <c r="G4" s="9">
        <v>421.10899999999998</v>
      </c>
      <c r="H4" s="9">
        <v>390.0915</v>
      </c>
      <c r="I4" s="30" t="s">
        <v>92</v>
      </c>
      <c r="J4" s="9">
        <v>390.07696533000001</v>
      </c>
      <c r="K4" s="29">
        <f t="shared" si="0"/>
        <v>-1.4534669999989092E-2</v>
      </c>
      <c r="L4" s="29">
        <f t="shared" si="1"/>
        <v>2.1125663200858289E-4</v>
      </c>
      <c r="N4" s="4" t="s">
        <v>520</v>
      </c>
      <c r="O4" s="9">
        <f>O3*1.96</f>
        <v>0.59673513402923561</v>
      </c>
      <c r="P4" s="8">
        <f>O4/3.28083333</f>
        <v>0.18188523280737201</v>
      </c>
      <c r="Q4" t="s">
        <v>521</v>
      </c>
    </row>
    <row r="5" spans="1:17">
      <c r="A5" s="13">
        <v>7003</v>
      </c>
      <c r="B5" s="28" t="s">
        <v>216</v>
      </c>
      <c r="C5" s="28" t="s">
        <v>528</v>
      </c>
      <c r="D5" s="28" t="s">
        <v>529</v>
      </c>
      <c r="E5" s="11">
        <v>3035388.6490000002</v>
      </c>
      <c r="F5" s="11">
        <v>1600925.443</v>
      </c>
      <c r="G5" s="9">
        <v>385.20800000000003</v>
      </c>
      <c r="H5" s="9">
        <v>354.38029999999998</v>
      </c>
      <c r="I5" s="30" t="s">
        <v>92</v>
      </c>
      <c r="J5" s="9">
        <v>354.32522583000002</v>
      </c>
      <c r="K5" s="29">
        <f t="shared" si="0"/>
        <v>-5.5074169999954847E-2</v>
      </c>
      <c r="L5" s="29">
        <f t="shared" si="1"/>
        <v>3.0331642011839264E-3</v>
      </c>
    </row>
    <row r="6" spans="1:17">
      <c r="A6" s="13">
        <v>7004</v>
      </c>
      <c r="B6" s="28" t="s">
        <v>181</v>
      </c>
      <c r="C6" s="28" t="s">
        <v>530</v>
      </c>
      <c r="D6" s="28" t="s">
        <v>531</v>
      </c>
      <c r="E6" s="11">
        <v>2965380.4139999999</v>
      </c>
      <c r="F6" s="11">
        <v>1631864.0730000001</v>
      </c>
      <c r="G6" s="9">
        <v>370.63400000000001</v>
      </c>
      <c r="H6" s="9">
        <v>340.5684</v>
      </c>
      <c r="I6" s="30" t="s">
        <v>92</v>
      </c>
      <c r="J6" s="9">
        <v>340.79644775000003</v>
      </c>
      <c r="K6" s="29">
        <f t="shared" si="0"/>
        <v>0.22804775000003019</v>
      </c>
      <c r="L6" s="29">
        <f t="shared" si="1"/>
        <v>5.2005776280076271E-2</v>
      </c>
    </row>
    <row r="7" spans="1:17">
      <c r="A7" s="13">
        <v>7005</v>
      </c>
      <c r="B7" s="28" t="s">
        <v>181</v>
      </c>
      <c r="C7" s="28" t="s">
        <v>532</v>
      </c>
      <c r="D7" s="28" t="s">
        <v>533</v>
      </c>
      <c r="E7" s="11">
        <v>2970603.29</v>
      </c>
      <c r="F7" s="11">
        <v>1633624.12</v>
      </c>
      <c r="G7" s="9">
        <v>390.41899999999998</v>
      </c>
      <c r="H7" s="9">
        <v>359.96300000000002</v>
      </c>
      <c r="I7" s="30" t="s">
        <v>92</v>
      </c>
      <c r="J7" s="9">
        <v>359.95510863999999</v>
      </c>
      <c r="K7" s="29">
        <f t="shared" si="0"/>
        <v>-7.8913600000305451E-3</v>
      </c>
      <c r="L7" s="29">
        <f t="shared" si="1"/>
        <v>6.2273562650082089E-5</v>
      </c>
    </row>
    <row r="8" spans="1:17">
      <c r="A8" s="13">
        <v>7006</v>
      </c>
      <c r="B8" s="28" t="s">
        <v>181</v>
      </c>
      <c r="C8" s="28" t="s">
        <v>534</v>
      </c>
      <c r="D8" s="28" t="s">
        <v>535</v>
      </c>
      <c r="E8" s="11">
        <v>2957730.1310000001</v>
      </c>
      <c r="F8" s="11">
        <v>1630945.2</v>
      </c>
      <c r="G8" s="9">
        <v>338.81599999999997</v>
      </c>
      <c r="H8" s="9">
        <v>309.16809999999998</v>
      </c>
      <c r="I8" s="30" t="s">
        <v>92</v>
      </c>
      <c r="J8" s="9">
        <v>309.25524902000001</v>
      </c>
      <c r="K8" s="29">
        <f t="shared" si="0"/>
        <v>8.7149020000026667E-2</v>
      </c>
      <c r="L8" s="29">
        <f t="shared" si="1"/>
        <v>7.5949516869650482E-3</v>
      </c>
    </row>
    <row r="9" spans="1:17">
      <c r="A9" s="13">
        <v>7007</v>
      </c>
      <c r="B9" s="28" t="s">
        <v>103</v>
      </c>
      <c r="C9" s="28" t="s">
        <v>536</v>
      </c>
      <c r="D9" s="28" t="s">
        <v>537</v>
      </c>
      <c r="E9" s="11">
        <v>2837468.8620000002</v>
      </c>
      <c r="F9" s="11">
        <v>1628723.452</v>
      </c>
      <c r="G9" s="9">
        <v>181.02199999999999</v>
      </c>
      <c r="H9" s="9">
        <v>156.62309999999999</v>
      </c>
      <c r="I9" s="30" t="s">
        <v>92</v>
      </c>
      <c r="J9" s="9">
        <v>156.52400208</v>
      </c>
      <c r="K9" s="29">
        <f t="shared" si="0"/>
        <v>-9.9097919999991291E-2</v>
      </c>
      <c r="L9" s="29">
        <f t="shared" si="1"/>
        <v>9.8203977483246746E-3</v>
      </c>
    </row>
    <row r="10" spans="1:17">
      <c r="A10" s="13">
        <v>7008</v>
      </c>
      <c r="B10" s="28" t="s">
        <v>103</v>
      </c>
      <c r="C10" s="28" t="s">
        <v>538</v>
      </c>
      <c r="D10" s="28" t="s">
        <v>539</v>
      </c>
      <c r="E10" s="11">
        <v>2830654.409</v>
      </c>
      <c r="F10" s="11">
        <v>1633407.304</v>
      </c>
      <c r="G10" s="9">
        <v>248.649</v>
      </c>
      <c r="H10" s="9">
        <v>224.24600000000001</v>
      </c>
      <c r="I10" s="30" t="s">
        <v>92</v>
      </c>
      <c r="J10" s="9">
        <v>224.40278624999999</v>
      </c>
      <c r="K10" s="29">
        <f t="shared" si="0"/>
        <v>0.15678624999998192</v>
      </c>
      <c r="L10" s="29">
        <f t="shared" si="1"/>
        <v>2.4581928189056829E-2</v>
      </c>
    </row>
    <row r="11" spans="1:17">
      <c r="A11" s="13">
        <v>7009</v>
      </c>
      <c r="B11" s="28" t="s">
        <v>103</v>
      </c>
      <c r="C11" s="28" t="s">
        <v>540</v>
      </c>
      <c r="D11" s="28" t="s">
        <v>541</v>
      </c>
      <c r="E11" s="11">
        <v>2829494.5550000002</v>
      </c>
      <c r="F11" s="11">
        <v>1631544.7</v>
      </c>
      <c r="G11" s="9">
        <v>243.011</v>
      </c>
      <c r="H11" s="9">
        <v>218.78909999999999</v>
      </c>
      <c r="I11" s="30" t="s">
        <v>92</v>
      </c>
      <c r="J11" s="9">
        <v>218.63323975</v>
      </c>
      <c r="K11" s="29">
        <f t="shared" si="0"/>
        <v>-0.15586024999998926</v>
      </c>
      <c r="L11" s="29">
        <f t="shared" si="1"/>
        <v>2.4292417530059153E-2</v>
      </c>
    </row>
    <row r="12" spans="1:17">
      <c r="A12" s="13">
        <v>7010</v>
      </c>
      <c r="B12" s="30" t="s">
        <v>402</v>
      </c>
      <c r="C12" s="28" t="s">
        <v>542</v>
      </c>
      <c r="D12" s="28" t="s">
        <v>543</v>
      </c>
      <c r="E12" s="11">
        <v>2771242.4730000002</v>
      </c>
      <c r="F12" s="11">
        <v>1680690.7960000001</v>
      </c>
      <c r="G12" s="9">
        <v>275.541</v>
      </c>
      <c r="H12" s="9">
        <v>251.22499999999999</v>
      </c>
      <c r="I12" s="30" t="s">
        <v>92</v>
      </c>
      <c r="J12" s="9">
        <v>251.03242492999999</v>
      </c>
      <c r="K12" s="29">
        <f t="shared" si="0"/>
        <v>-0.19257507000000373</v>
      </c>
      <c r="L12" s="29">
        <f t="shared" si="1"/>
        <v>3.7085157585506338E-2</v>
      </c>
    </row>
    <row r="13" spans="1:17">
      <c r="A13" s="13">
        <v>7011</v>
      </c>
      <c r="B13" s="30" t="s">
        <v>402</v>
      </c>
      <c r="C13" s="28" t="s">
        <v>544</v>
      </c>
      <c r="D13" s="28" t="s">
        <v>545</v>
      </c>
      <c r="E13" s="11">
        <v>2769214.5490000001</v>
      </c>
      <c r="F13" s="11">
        <v>1686941.8489999999</v>
      </c>
      <c r="G13" s="9">
        <v>259.25700000000001</v>
      </c>
      <c r="H13" s="9">
        <v>234.4776</v>
      </c>
      <c r="I13" s="30" t="s">
        <v>92</v>
      </c>
      <c r="J13" s="9">
        <v>234.43583679</v>
      </c>
      <c r="K13" s="29">
        <f t="shared" si="0"/>
        <v>-4.1763209999999162E-2</v>
      </c>
      <c r="L13" s="29">
        <f t="shared" si="1"/>
        <v>1.74416570950403E-3</v>
      </c>
    </row>
    <row r="14" spans="1:17">
      <c r="A14" s="13">
        <v>7012</v>
      </c>
      <c r="B14" s="30" t="s">
        <v>402</v>
      </c>
      <c r="C14" s="28" t="s">
        <v>546</v>
      </c>
      <c r="D14" s="28" t="s">
        <v>547</v>
      </c>
      <c r="E14" s="11">
        <v>2767339.4360000002</v>
      </c>
      <c r="F14" s="11">
        <v>1689032.2109999999</v>
      </c>
      <c r="G14" s="9">
        <v>237.21799999999999</v>
      </c>
      <c r="H14" s="9">
        <v>212.31659999999999</v>
      </c>
      <c r="I14" s="30" t="s">
        <v>92</v>
      </c>
      <c r="J14" s="9">
        <v>212.14663696</v>
      </c>
      <c r="K14" s="29">
        <f t="shared" si="0"/>
        <v>-0.16996303999999895</v>
      </c>
      <c r="L14" s="29">
        <f t="shared" si="1"/>
        <v>2.8887434966041244E-2</v>
      </c>
    </row>
    <row r="15" spans="1:17">
      <c r="A15" s="13">
        <v>7013</v>
      </c>
      <c r="B15" s="30" t="s">
        <v>253</v>
      </c>
      <c r="C15" s="28" t="s">
        <v>548</v>
      </c>
      <c r="D15" s="28" t="s">
        <v>549</v>
      </c>
      <c r="E15" s="11">
        <v>2713265.7510000002</v>
      </c>
      <c r="F15" s="11">
        <v>1637120.61</v>
      </c>
      <c r="G15" s="9">
        <v>228.21</v>
      </c>
      <c r="H15" s="9">
        <v>207.7774</v>
      </c>
      <c r="I15" s="30" t="s">
        <v>92</v>
      </c>
      <c r="J15" s="9">
        <v>207.57891846000001</v>
      </c>
      <c r="K15" s="29">
        <f t="shared" si="0"/>
        <v>-0.19848153999998885</v>
      </c>
      <c r="L15" s="29">
        <f t="shared" si="1"/>
        <v>3.9394921720767175E-2</v>
      </c>
    </row>
    <row r="16" spans="1:17">
      <c r="A16" s="13">
        <v>7014</v>
      </c>
      <c r="B16" s="30" t="s">
        <v>253</v>
      </c>
      <c r="C16" s="28" t="s">
        <v>550</v>
      </c>
      <c r="D16" s="28" t="s">
        <v>551</v>
      </c>
      <c r="E16" s="11">
        <v>2714820.84</v>
      </c>
      <c r="F16" s="11">
        <v>1633702.514</v>
      </c>
      <c r="G16" s="9">
        <v>205.24199999999999</v>
      </c>
      <c r="H16" s="9">
        <v>185.07329999999999</v>
      </c>
      <c r="I16" s="30" t="s">
        <v>92</v>
      </c>
      <c r="J16" s="9">
        <v>185.00785827999999</v>
      </c>
      <c r="K16" s="29">
        <f t="shared" si="0"/>
        <v>-6.5441719999995485E-2</v>
      </c>
      <c r="L16" s="29">
        <f t="shared" si="1"/>
        <v>4.2826187165578089E-3</v>
      </c>
    </row>
    <row r="17" spans="1:12">
      <c r="A17" s="13">
        <v>7015</v>
      </c>
      <c r="B17" s="30" t="s">
        <v>253</v>
      </c>
      <c r="C17" s="28" t="s">
        <v>552</v>
      </c>
      <c r="D17" s="28" t="s">
        <v>553</v>
      </c>
      <c r="E17" s="11">
        <v>2712704.105</v>
      </c>
      <c r="F17" s="11">
        <v>1639277.7709999999</v>
      </c>
      <c r="G17" s="9">
        <v>222.3</v>
      </c>
      <c r="H17" s="9">
        <v>201.7021</v>
      </c>
      <c r="I17" s="30" t="s">
        <v>92</v>
      </c>
      <c r="J17" s="9">
        <v>201.38188170999999</v>
      </c>
      <c r="K17" s="29">
        <f t="shared" si="0"/>
        <v>-0.32021829000001389</v>
      </c>
      <c r="L17" s="29">
        <f t="shared" si="1"/>
        <v>0.10253975325053299</v>
      </c>
    </row>
    <row r="18" spans="1:12">
      <c r="A18" s="13">
        <v>7016</v>
      </c>
      <c r="B18" s="28" t="s">
        <v>320</v>
      </c>
      <c r="C18" s="28" t="s">
        <v>554</v>
      </c>
      <c r="D18" s="28" t="s">
        <v>555</v>
      </c>
      <c r="E18" s="11">
        <v>2861853.818</v>
      </c>
      <c r="F18" s="11">
        <v>2070252.9439999999</v>
      </c>
      <c r="G18" s="9">
        <v>2827.96</v>
      </c>
      <c r="H18" s="9">
        <v>2770.7323000000001</v>
      </c>
      <c r="I18" s="30" t="s">
        <v>92</v>
      </c>
      <c r="J18" s="9">
        <v>2770.4211425799999</v>
      </c>
      <c r="K18" s="29">
        <f t="shared" si="0"/>
        <v>-0.31115742000019964</v>
      </c>
      <c r="L18" s="29">
        <f t="shared" si="1"/>
        <v>9.6818940021180633E-2</v>
      </c>
    </row>
    <row r="19" spans="1:12">
      <c r="A19" s="13">
        <v>7017</v>
      </c>
      <c r="B19" s="28" t="s">
        <v>320</v>
      </c>
      <c r="C19" s="28" t="s">
        <v>556</v>
      </c>
      <c r="D19" s="28" t="s">
        <v>557</v>
      </c>
      <c r="E19" s="11">
        <v>2866006.1970000002</v>
      </c>
      <c r="F19" s="11">
        <v>2082784.1410000001</v>
      </c>
      <c r="G19" s="9">
        <v>3060.08</v>
      </c>
      <c r="H19" s="9">
        <v>3002.6718000000001</v>
      </c>
      <c r="I19" s="30" t="s">
        <v>92</v>
      </c>
      <c r="J19" s="9">
        <v>3002.7519531299999</v>
      </c>
      <c r="K19" s="29">
        <f t="shared" si="0"/>
        <v>8.0153129999871453E-2</v>
      </c>
      <c r="L19" s="29">
        <f t="shared" si="1"/>
        <v>6.424524248776293E-3</v>
      </c>
    </row>
    <row r="20" spans="1:12">
      <c r="A20" s="13">
        <v>7018</v>
      </c>
      <c r="B20" s="28" t="s">
        <v>320</v>
      </c>
      <c r="C20" s="28" t="s">
        <v>558</v>
      </c>
      <c r="D20" s="28" t="s">
        <v>559</v>
      </c>
      <c r="E20" s="11">
        <v>2865954.8620000002</v>
      </c>
      <c r="F20" s="11">
        <v>2079501.32</v>
      </c>
      <c r="G20" s="9">
        <v>3037.2440000000001</v>
      </c>
      <c r="H20" s="9">
        <v>2979.8955999999998</v>
      </c>
      <c r="I20" s="30" t="s">
        <v>92</v>
      </c>
      <c r="J20" s="9">
        <v>2979.7919921900002</v>
      </c>
      <c r="K20" s="29">
        <f t="shared" si="0"/>
        <v>-0.10360780999963026</v>
      </c>
      <c r="L20" s="29">
        <f t="shared" si="1"/>
        <v>1.0734578292919485E-2</v>
      </c>
    </row>
    <row r="21" spans="1:12">
      <c r="A21" s="13">
        <v>7019</v>
      </c>
      <c r="B21" s="28" t="s">
        <v>320</v>
      </c>
      <c r="C21" s="28" t="s">
        <v>560</v>
      </c>
      <c r="D21" s="28" t="s">
        <v>561</v>
      </c>
      <c r="E21" s="11">
        <v>2780792.9730000002</v>
      </c>
      <c r="F21" s="11">
        <v>1801707.9480000001</v>
      </c>
      <c r="G21" s="9">
        <v>231.75899999999999</v>
      </c>
      <c r="H21" s="9">
        <v>195.92140000000001</v>
      </c>
      <c r="I21" s="30" t="s">
        <v>92</v>
      </c>
      <c r="J21" s="9">
        <v>195.65399170000001</v>
      </c>
      <c r="K21" s="29">
        <f t="shared" si="0"/>
        <v>-0.2674082999999996</v>
      </c>
      <c r="L21" s="29">
        <f t="shared" si="1"/>
        <v>7.1507198908889791E-2</v>
      </c>
    </row>
    <row r="22" spans="1:12">
      <c r="A22" s="13">
        <v>7020</v>
      </c>
      <c r="B22" s="28" t="s">
        <v>320</v>
      </c>
      <c r="C22" s="28" t="s">
        <v>562</v>
      </c>
      <c r="D22" s="28" t="s">
        <v>563</v>
      </c>
      <c r="E22" s="11">
        <v>2780809.4270000001</v>
      </c>
      <c r="F22" s="11">
        <v>1802906.39</v>
      </c>
      <c r="G22" s="9">
        <v>229.16399999999999</v>
      </c>
      <c r="H22" s="9">
        <v>193.1858</v>
      </c>
      <c r="I22" s="30" t="s">
        <v>92</v>
      </c>
      <c r="J22" s="9">
        <v>193.20193481000001</v>
      </c>
      <c r="K22" s="29">
        <f t="shared" si="0"/>
        <v>1.6134810000011157E-2</v>
      </c>
      <c r="L22" s="29">
        <f t="shared" si="1"/>
        <v>2.6033209373646005E-4</v>
      </c>
    </row>
    <row r="23" spans="1:12">
      <c r="A23" s="18">
        <v>10000</v>
      </c>
      <c r="B23" s="28" t="s">
        <v>320</v>
      </c>
      <c r="C23" s="28" t="s">
        <v>564</v>
      </c>
      <c r="D23" s="28" t="s">
        <v>565</v>
      </c>
      <c r="E23" s="11">
        <v>2787949.889</v>
      </c>
      <c r="F23" s="11">
        <v>1793406.09</v>
      </c>
      <c r="G23" s="9">
        <v>582.33199999999999</v>
      </c>
      <c r="H23" s="9">
        <v>547.03700000000003</v>
      </c>
      <c r="I23" s="30" t="s">
        <v>92</v>
      </c>
      <c r="J23" s="9">
        <v>547.12164307</v>
      </c>
      <c r="K23" s="29">
        <f t="shared" si="0"/>
        <v>8.4643069999970066E-2</v>
      </c>
      <c r="L23" s="29">
        <f t="shared" si="1"/>
        <v>7.164449299019833E-3</v>
      </c>
    </row>
    <row r="24" spans="1:12">
      <c r="A24" s="18">
        <v>10001</v>
      </c>
      <c r="B24" s="28" t="s">
        <v>320</v>
      </c>
      <c r="C24" s="28" t="s">
        <v>566</v>
      </c>
      <c r="D24" s="28" t="s">
        <v>567</v>
      </c>
      <c r="E24" s="11">
        <v>2788209.6639999999</v>
      </c>
      <c r="F24" s="11">
        <v>1793391.993</v>
      </c>
      <c r="G24" s="9">
        <v>586.40800000000002</v>
      </c>
      <c r="H24" s="9">
        <v>551.101</v>
      </c>
      <c r="I24" s="30" t="s">
        <v>92</v>
      </c>
      <c r="J24" s="9">
        <v>551.04705810999997</v>
      </c>
      <c r="K24" s="29">
        <f t="shared" si="0"/>
        <v>-5.3941890000032799E-2</v>
      </c>
      <c r="L24" s="29">
        <f t="shared" si="1"/>
        <v>2.9097274967756384E-3</v>
      </c>
    </row>
    <row r="25" spans="1:12">
      <c r="A25" s="18">
        <v>10002</v>
      </c>
      <c r="B25" s="28" t="s">
        <v>320</v>
      </c>
      <c r="C25" s="28" t="s">
        <v>568</v>
      </c>
      <c r="D25" s="28" t="s">
        <v>569</v>
      </c>
      <c r="E25" s="11">
        <v>2788487.963</v>
      </c>
      <c r="F25" s="11">
        <v>1793379.6089999999</v>
      </c>
      <c r="G25" s="9">
        <v>590.83299999999997</v>
      </c>
      <c r="H25" s="9">
        <v>555.51199999999994</v>
      </c>
      <c r="I25" s="30" t="s">
        <v>92</v>
      </c>
      <c r="J25" s="9">
        <v>555.58862305000002</v>
      </c>
      <c r="K25" s="29">
        <f t="shared" si="0"/>
        <v>7.6623050000080184E-2</v>
      </c>
      <c r="L25" s="29">
        <f t="shared" si="1"/>
        <v>5.8710917913147882E-3</v>
      </c>
    </row>
    <row r="26" spans="1:12">
      <c r="A26" s="18">
        <v>10003</v>
      </c>
      <c r="B26" s="28" t="s">
        <v>320</v>
      </c>
      <c r="C26" s="28" t="s">
        <v>570</v>
      </c>
      <c r="D26" s="28" t="s">
        <v>571</v>
      </c>
      <c r="E26" s="11">
        <v>2788772.0780000002</v>
      </c>
      <c r="F26" s="11">
        <v>1793422.32</v>
      </c>
      <c r="G26" s="9">
        <v>592.12699999999995</v>
      </c>
      <c r="H26" s="9">
        <v>556.78700000000003</v>
      </c>
      <c r="I26" s="30" t="s">
        <v>92</v>
      </c>
      <c r="J26" s="9">
        <v>556.90179443</v>
      </c>
      <c r="K26" s="29">
        <f t="shared" si="0"/>
        <v>0.11479442999996081</v>
      </c>
      <c r="L26" s="29">
        <f t="shared" si="1"/>
        <v>1.3177761159015903E-2</v>
      </c>
    </row>
    <row r="27" spans="1:12">
      <c r="A27" s="18">
        <v>10004</v>
      </c>
      <c r="B27" s="28" t="s">
        <v>320</v>
      </c>
      <c r="C27" s="28" t="s">
        <v>572</v>
      </c>
      <c r="D27" s="28" t="s">
        <v>573</v>
      </c>
      <c r="E27" s="11">
        <v>2789028.7459999998</v>
      </c>
      <c r="F27" s="11">
        <v>1793530.1440000001</v>
      </c>
      <c r="G27" s="9">
        <v>592.053</v>
      </c>
      <c r="H27" s="9">
        <v>556.68799999999999</v>
      </c>
      <c r="I27" s="30" t="s">
        <v>92</v>
      </c>
      <c r="J27" s="9">
        <v>556.82647704999999</v>
      </c>
      <c r="K27" s="29">
        <f t="shared" si="0"/>
        <v>0.13847705000000587</v>
      </c>
      <c r="L27" s="29">
        <f t="shared" si="1"/>
        <v>1.9175893376704126E-2</v>
      </c>
    </row>
    <row r="28" spans="1:12">
      <c r="A28" s="18">
        <v>10005</v>
      </c>
      <c r="B28" s="28" t="s">
        <v>320</v>
      </c>
      <c r="C28" s="28" t="s">
        <v>574</v>
      </c>
      <c r="D28" s="28" t="s">
        <v>575</v>
      </c>
      <c r="E28" s="11">
        <v>2789439.9019999998</v>
      </c>
      <c r="F28" s="11">
        <v>1793720.686</v>
      </c>
      <c r="G28" s="9">
        <v>592.52</v>
      </c>
      <c r="H28" s="9">
        <v>557.11400000000003</v>
      </c>
      <c r="I28" s="30" t="s">
        <v>92</v>
      </c>
      <c r="J28" s="9">
        <v>557.13958739999998</v>
      </c>
      <c r="K28" s="29">
        <f t="shared" si="0"/>
        <v>2.5587399999949412E-2</v>
      </c>
      <c r="L28" s="29">
        <f t="shared" si="1"/>
        <v>6.5471503875741118E-4</v>
      </c>
    </row>
    <row r="29" spans="1:12">
      <c r="A29" s="18">
        <v>10006</v>
      </c>
      <c r="B29" s="28" t="s">
        <v>320</v>
      </c>
      <c r="C29" s="28" t="s">
        <v>576</v>
      </c>
      <c r="D29" s="28" t="s">
        <v>577</v>
      </c>
      <c r="E29" s="11">
        <v>2789752.61</v>
      </c>
      <c r="F29" s="11">
        <v>1793755.6240000001</v>
      </c>
      <c r="G29" s="9">
        <v>594.09199999999998</v>
      </c>
      <c r="H29" s="9">
        <v>558.66600000000005</v>
      </c>
      <c r="I29" s="30" t="s">
        <v>92</v>
      </c>
      <c r="J29" s="9">
        <v>558.76660156000003</v>
      </c>
      <c r="K29" s="29">
        <f t="shared" si="0"/>
        <v>0.10060155999997278</v>
      </c>
      <c r="L29" s="29">
        <f t="shared" si="1"/>
        <v>1.0120673874428122E-2</v>
      </c>
    </row>
    <row r="30" spans="1:12">
      <c r="A30" s="18">
        <v>10007</v>
      </c>
      <c r="B30" s="28" t="s">
        <v>320</v>
      </c>
      <c r="C30" s="28" t="s">
        <v>578</v>
      </c>
      <c r="D30" s="28" t="s">
        <v>579</v>
      </c>
      <c r="E30" s="11">
        <v>2790063.6349999998</v>
      </c>
      <c r="F30" s="11">
        <v>1793751.122</v>
      </c>
      <c r="G30" s="9">
        <v>595.11199999999997</v>
      </c>
      <c r="H30" s="9">
        <v>559.66899999999998</v>
      </c>
      <c r="I30" s="30" t="s">
        <v>92</v>
      </c>
      <c r="J30" s="9">
        <v>559.78625488</v>
      </c>
      <c r="K30" s="29">
        <f t="shared" si="0"/>
        <v>0.1172548800000186</v>
      </c>
      <c r="L30" s="29">
        <f t="shared" si="1"/>
        <v>1.3748706883818762E-2</v>
      </c>
    </row>
    <row r="31" spans="1:12">
      <c r="A31" s="18">
        <v>10008</v>
      </c>
      <c r="B31" s="28" t="s">
        <v>320</v>
      </c>
      <c r="C31" s="28" t="s">
        <v>580</v>
      </c>
      <c r="D31" s="28" t="s">
        <v>581</v>
      </c>
      <c r="E31" s="11">
        <v>2790750.9890000001</v>
      </c>
      <c r="F31" s="11">
        <v>1793458.352</v>
      </c>
      <c r="G31" s="9">
        <v>578.81200000000001</v>
      </c>
      <c r="H31" s="9">
        <v>543.36199999999997</v>
      </c>
      <c r="I31" s="30" t="s">
        <v>92</v>
      </c>
      <c r="J31" s="9">
        <v>543.47296143000005</v>
      </c>
      <c r="K31" s="29">
        <f t="shared" si="0"/>
        <v>0.11096143000008851</v>
      </c>
      <c r="L31" s="29">
        <f t="shared" si="1"/>
        <v>1.2312438947664543E-2</v>
      </c>
    </row>
    <row r="32" spans="1:12">
      <c r="A32" s="18">
        <v>10009</v>
      </c>
      <c r="B32" s="28" t="s">
        <v>320</v>
      </c>
      <c r="C32" s="28" t="s">
        <v>582</v>
      </c>
      <c r="D32" s="28" t="s">
        <v>583</v>
      </c>
      <c r="E32" s="11">
        <v>2790747.4750000001</v>
      </c>
      <c r="F32" s="11">
        <v>1793217.0419999999</v>
      </c>
      <c r="G32" s="9">
        <v>571.45600000000002</v>
      </c>
      <c r="H32" s="9">
        <v>536.03099999999995</v>
      </c>
      <c r="I32" s="30" t="s">
        <v>92</v>
      </c>
      <c r="J32" s="9">
        <v>536.02862548999997</v>
      </c>
      <c r="K32" s="29">
        <f t="shared" si="0"/>
        <v>-2.3745099999814556E-3</v>
      </c>
      <c r="L32" s="29">
        <f t="shared" si="1"/>
        <v>5.6382977400119327E-6</v>
      </c>
    </row>
    <row r="33" spans="1:12">
      <c r="A33" s="18">
        <v>10010</v>
      </c>
      <c r="B33" s="28" t="s">
        <v>320</v>
      </c>
      <c r="C33" s="28" t="s">
        <v>584</v>
      </c>
      <c r="D33" s="28" t="s">
        <v>585</v>
      </c>
      <c r="E33" s="11">
        <v>2790734.8130000001</v>
      </c>
      <c r="F33" s="11">
        <v>1792483.2080000001</v>
      </c>
      <c r="G33" s="9">
        <v>556.52</v>
      </c>
      <c r="H33" s="9">
        <v>521.17100000000005</v>
      </c>
      <c r="I33" s="30" t="s">
        <v>92</v>
      </c>
      <c r="J33" s="9">
        <v>521.42315673999997</v>
      </c>
      <c r="K33" s="29">
        <f t="shared" si="0"/>
        <v>0.2521567399999185</v>
      </c>
      <c r="L33" s="29">
        <f t="shared" si="1"/>
        <v>6.3583021527386499E-2</v>
      </c>
    </row>
    <row r="34" spans="1:12">
      <c r="A34" s="18">
        <v>10011</v>
      </c>
      <c r="B34" s="28" t="s">
        <v>320</v>
      </c>
      <c r="C34" s="28" t="s">
        <v>586</v>
      </c>
      <c r="D34" s="28" t="s">
        <v>587</v>
      </c>
      <c r="E34" s="11">
        <v>2790757.1809999999</v>
      </c>
      <c r="F34" s="11">
        <v>1792209.0870000001</v>
      </c>
      <c r="G34" s="9">
        <v>556.62699999999995</v>
      </c>
      <c r="H34" s="9">
        <v>521.30399999999997</v>
      </c>
      <c r="I34" s="30" t="s">
        <v>92</v>
      </c>
      <c r="J34" s="9">
        <v>521.40258788999995</v>
      </c>
      <c r="K34" s="29">
        <f t="shared" si="0"/>
        <v>9.8587889999976142E-2</v>
      </c>
      <c r="L34" s="29">
        <f t="shared" si="1"/>
        <v>9.7195720546473952E-3</v>
      </c>
    </row>
    <row r="35" spans="1:12">
      <c r="A35" s="18">
        <v>10012</v>
      </c>
      <c r="B35" s="28" t="s">
        <v>320</v>
      </c>
      <c r="C35" s="28" t="s">
        <v>588</v>
      </c>
      <c r="D35" s="28" t="s">
        <v>589</v>
      </c>
      <c r="E35" s="11">
        <v>2790772.264</v>
      </c>
      <c r="F35" s="11">
        <v>1791800.642</v>
      </c>
      <c r="G35" s="9">
        <v>556.37300000000005</v>
      </c>
      <c r="H35" s="9">
        <v>521.09</v>
      </c>
      <c r="I35" s="30" t="s">
        <v>92</v>
      </c>
      <c r="J35" s="9">
        <v>521.15490723000005</v>
      </c>
      <c r="K35" s="29">
        <f t="shared" si="0"/>
        <v>6.490723000001708E-2</v>
      </c>
      <c r="L35" s="29">
        <f t="shared" si="1"/>
        <v>4.2129485062751175E-3</v>
      </c>
    </row>
    <row r="36" spans="1:12">
      <c r="A36" s="18">
        <v>10013</v>
      </c>
      <c r="B36" s="28" t="s">
        <v>320</v>
      </c>
      <c r="C36" s="28" t="s">
        <v>590</v>
      </c>
      <c r="D36" s="28" t="s">
        <v>591</v>
      </c>
      <c r="E36" s="11">
        <v>2791044.8360000001</v>
      </c>
      <c r="F36" s="11">
        <v>1791773.223</v>
      </c>
      <c r="G36" s="9">
        <v>555.21799999999996</v>
      </c>
      <c r="H36" s="9">
        <v>519.923</v>
      </c>
      <c r="I36" s="30" t="s">
        <v>92</v>
      </c>
      <c r="J36" s="9">
        <v>519.93597411999997</v>
      </c>
      <c r="K36" s="29">
        <f t="shared" si="0"/>
        <v>1.2974119999967115E-2</v>
      </c>
      <c r="L36" s="29">
        <f t="shared" si="1"/>
        <v>1.6832778977354671E-4</v>
      </c>
    </row>
    <row r="37" spans="1:12">
      <c r="A37" s="18">
        <v>10014</v>
      </c>
      <c r="B37" s="28" t="s">
        <v>320</v>
      </c>
      <c r="C37" s="28" t="s">
        <v>592</v>
      </c>
      <c r="D37" s="28" t="s">
        <v>593</v>
      </c>
      <c r="E37" s="11">
        <v>2790701.159</v>
      </c>
      <c r="F37" s="11">
        <v>1793784.94</v>
      </c>
      <c r="G37" s="9">
        <v>596.27800000000002</v>
      </c>
      <c r="H37" s="9">
        <v>560.79700000000003</v>
      </c>
      <c r="I37" s="30" t="s">
        <v>92</v>
      </c>
      <c r="J37" s="9">
        <v>560.84411621000004</v>
      </c>
      <c r="K37" s="29">
        <f t="shared" si="0"/>
        <v>4.711621000001287E-2</v>
      </c>
      <c r="L37" s="29">
        <f t="shared" si="1"/>
        <v>2.219937244765313E-3</v>
      </c>
    </row>
    <row r="38" spans="1:12">
      <c r="A38" s="18">
        <v>10015</v>
      </c>
      <c r="B38" s="28" t="s">
        <v>320</v>
      </c>
      <c r="C38" s="28" t="s">
        <v>594</v>
      </c>
      <c r="D38" s="28" t="s">
        <v>595</v>
      </c>
      <c r="E38" s="11">
        <v>2790169.0410000002</v>
      </c>
      <c r="F38" s="11">
        <v>1793816.399</v>
      </c>
      <c r="G38" s="9">
        <v>596.09799999999996</v>
      </c>
      <c r="H38" s="9">
        <v>560.64300000000003</v>
      </c>
      <c r="I38" s="30" t="s">
        <v>92</v>
      </c>
      <c r="J38" s="9">
        <v>560.75598145000004</v>
      </c>
      <c r="K38" s="29">
        <f t="shared" si="0"/>
        <v>0.11298145000000659</v>
      </c>
      <c r="L38" s="29">
        <f t="shared" si="1"/>
        <v>1.2764808044103989E-2</v>
      </c>
    </row>
    <row r="39" spans="1:12">
      <c r="A39" s="18">
        <v>10016</v>
      </c>
      <c r="B39" s="28" t="s">
        <v>320</v>
      </c>
      <c r="C39" s="28" t="s">
        <v>596</v>
      </c>
      <c r="D39" s="28" t="s">
        <v>597</v>
      </c>
      <c r="E39" s="11">
        <v>2790046.858</v>
      </c>
      <c r="F39" s="11">
        <v>1793819.872</v>
      </c>
      <c r="G39" s="9">
        <v>595.76400000000001</v>
      </c>
      <c r="H39" s="9">
        <v>560.31500000000005</v>
      </c>
      <c r="I39" s="30" t="s">
        <v>92</v>
      </c>
      <c r="J39" s="9">
        <v>560.47955321999996</v>
      </c>
      <c r="K39" s="29">
        <f t="shared" si="0"/>
        <v>0.16455321999990247</v>
      </c>
      <c r="L39" s="29">
        <f t="shared" si="1"/>
        <v>2.70777622123363E-2</v>
      </c>
    </row>
    <row r="40" spans="1:12">
      <c r="A40" s="18">
        <v>10017</v>
      </c>
      <c r="B40" s="28" t="s">
        <v>320</v>
      </c>
      <c r="C40" s="28" t="s">
        <v>598</v>
      </c>
      <c r="D40" s="28" t="s">
        <v>599</v>
      </c>
      <c r="E40" s="11">
        <v>2789698.8689999999</v>
      </c>
      <c r="F40" s="11">
        <v>1793799.0660000001</v>
      </c>
      <c r="G40" s="9">
        <v>595.625</v>
      </c>
      <c r="H40" s="9">
        <v>560.197</v>
      </c>
      <c r="I40" s="30" t="s">
        <v>92</v>
      </c>
      <c r="J40" s="9">
        <v>560.37121581999997</v>
      </c>
      <c r="K40" s="29">
        <f t="shared" si="0"/>
        <v>0.17421581999997215</v>
      </c>
      <c r="L40" s="29">
        <f t="shared" si="1"/>
        <v>3.0351151938262697E-2</v>
      </c>
    </row>
    <row r="41" spans="1:12">
      <c r="A41" s="18">
        <v>10018</v>
      </c>
      <c r="B41" s="28" t="s">
        <v>320</v>
      </c>
      <c r="C41" s="28" t="s">
        <v>600</v>
      </c>
      <c r="D41" s="28" t="s">
        <v>601</v>
      </c>
      <c r="E41" s="11">
        <v>2789203.6260000002</v>
      </c>
      <c r="F41" s="11">
        <v>1793678.85</v>
      </c>
      <c r="G41" s="9">
        <v>594.26199999999994</v>
      </c>
      <c r="H41" s="9">
        <v>558.87300000000005</v>
      </c>
      <c r="I41" s="30" t="s">
        <v>92</v>
      </c>
      <c r="J41" s="9">
        <v>558.88372803000004</v>
      </c>
      <c r="K41" s="29">
        <f t="shared" si="0"/>
        <v>1.072802999999567E-2</v>
      </c>
      <c r="L41" s="29">
        <f t="shared" si="1"/>
        <v>1.1509062768080708E-4</v>
      </c>
    </row>
    <row r="42" spans="1:12">
      <c r="A42" s="18">
        <v>10019</v>
      </c>
      <c r="B42" s="28" t="s">
        <v>320</v>
      </c>
      <c r="C42" s="28" t="s">
        <v>602</v>
      </c>
      <c r="D42" s="28" t="s">
        <v>603</v>
      </c>
      <c r="E42" s="11">
        <v>2788140.4649999999</v>
      </c>
      <c r="F42" s="11">
        <v>1793069.754</v>
      </c>
      <c r="G42" s="9">
        <v>574.99900000000002</v>
      </c>
      <c r="H42" s="9">
        <v>539.72799999999995</v>
      </c>
      <c r="I42" s="30" t="s">
        <v>92</v>
      </c>
      <c r="J42" s="9">
        <v>539.86981201000003</v>
      </c>
      <c r="K42" s="29">
        <f t="shared" si="0"/>
        <v>0.14181201000008059</v>
      </c>
      <c r="L42" s="29">
        <f t="shared" si="1"/>
        <v>2.0110646180262957E-2</v>
      </c>
    </row>
    <row r="43" spans="1:12">
      <c r="A43" s="18">
        <v>10020</v>
      </c>
      <c r="B43" s="28" t="s">
        <v>320</v>
      </c>
      <c r="C43" s="28" t="s">
        <v>604</v>
      </c>
      <c r="D43" s="28" t="s">
        <v>605</v>
      </c>
      <c r="E43" s="11">
        <v>2788136.3339999998</v>
      </c>
      <c r="F43" s="11">
        <v>1792785.754</v>
      </c>
      <c r="G43" s="9">
        <v>559.85</v>
      </c>
      <c r="H43" s="9">
        <v>524.60900000000004</v>
      </c>
      <c r="I43" s="30" t="s">
        <v>92</v>
      </c>
      <c r="J43" s="9">
        <v>524.75018310999997</v>
      </c>
      <c r="K43" s="29">
        <f t="shared" si="0"/>
        <v>0.141183109999929</v>
      </c>
      <c r="L43" s="29">
        <f t="shared" si="1"/>
        <v>1.9932670549252053E-2</v>
      </c>
    </row>
    <row r="44" spans="1:12">
      <c r="A44" s="18">
        <v>10021</v>
      </c>
      <c r="B44" s="28" t="s">
        <v>320</v>
      </c>
      <c r="C44" s="28" t="s">
        <v>606</v>
      </c>
      <c r="D44" s="28" t="s">
        <v>607</v>
      </c>
      <c r="E44" s="11">
        <v>2788133.1490000002</v>
      </c>
      <c r="F44" s="11">
        <v>1792496.6329999999</v>
      </c>
      <c r="G44" s="9">
        <v>544.38400000000001</v>
      </c>
      <c r="H44" s="9">
        <v>509.173</v>
      </c>
      <c r="I44" s="30" t="s">
        <v>92</v>
      </c>
      <c r="J44" s="9">
        <v>509.28866577000002</v>
      </c>
      <c r="K44" s="29">
        <f t="shared" si="0"/>
        <v>0.11566577000002098</v>
      </c>
      <c r="L44" s="29">
        <f t="shared" si="1"/>
        <v>1.3378570349697754E-2</v>
      </c>
    </row>
    <row r="45" spans="1:12">
      <c r="A45" s="18">
        <v>10022</v>
      </c>
      <c r="B45" s="28" t="s">
        <v>320</v>
      </c>
      <c r="C45" s="28" t="s">
        <v>608</v>
      </c>
      <c r="D45" s="28" t="s">
        <v>609</v>
      </c>
      <c r="E45" s="11">
        <v>2788129.6540000001</v>
      </c>
      <c r="F45" s="11">
        <v>1792311.37</v>
      </c>
      <c r="G45" s="9">
        <v>538.97299999999996</v>
      </c>
      <c r="H45" s="9">
        <v>503.78100000000001</v>
      </c>
      <c r="I45" s="30" t="s">
        <v>92</v>
      </c>
      <c r="J45" s="9">
        <v>503.93765259000003</v>
      </c>
      <c r="K45" s="29">
        <f t="shared" si="0"/>
        <v>0.15665259000002152</v>
      </c>
      <c r="L45" s="29">
        <f t="shared" si="1"/>
        <v>2.4540033953714843E-2</v>
      </c>
    </row>
    <row r="46" spans="1:12">
      <c r="A46" s="18">
        <v>10023</v>
      </c>
      <c r="B46" s="28" t="s">
        <v>320</v>
      </c>
      <c r="C46" s="28" t="s">
        <v>610</v>
      </c>
      <c r="D46" s="28" t="s">
        <v>611</v>
      </c>
      <c r="E46" s="11">
        <v>2788096.5120000001</v>
      </c>
      <c r="F46" s="11">
        <v>1792490.3489999999</v>
      </c>
      <c r="G46" s="9">
        <v>544.10799999999995</v>
      </c>
      <c r="H46" s="9">
        <v>508.9</v>
      </c>
      <c r="I46" s="30" t="s">
        <v>92</v>
      </c>
      <c r="J46" s="9">
        <v>508.99295044000002</v>
      </c>
      <c r="K46" s="29">
        <f t="shared" si="0"/>
        <v>9.295044000003827E-2</v>
      </c>
      <c r="L46" s="29">
        <f t="shared" si="1"/>
        <v>8.6397842962007143E-3</v>
      </c>
    </row>
    <row r="47" spans="1:12">
      <c r="A47" s="18">
        <v>10024</v>
      </c>
      <c r="B47" s="28" t="s">
        <v>320</v>
      </c>
      <c r="C47" s="28" t="s">
        <v>612</v>
      </c>
      <c r="D47" s="28" t="s">
        <v>613</v>
      </c>
      <c r="E47" s="11">
        <v>2788093.923</v>
      </c>
      <c r="F47" s="11">
        <v>1792764.308</v>
      </c>
      <c r="G47" s="9">
        <v>558.30700000000002</v>
      </c>
      <c r="H47" s="9">
        <v>523.07000000000005</v>
      </c>
      <c r="I47" s="30" t="s">
        <v>92</v>
      </c>
      <c r="J47" s="9">
        <v>523.17950439000003</v>
      </c>
      <c r="K47" s="29">
        <f t="shared" si="0"/>
        <v>0.10950438999998369</v>
      </c>
      <c r="L47" s="29">
        <f t="shared" si="1"/>
        <v>1.1991211429268527E-2</v>
      </c>
    </row>
    <row r="48" spans="1:12">
      <c r="A48" s="18">
        <v>10025</v>
      </c>
      <c r="B48" s="28" t="s">
        <v>320</v>
      </c>
      <c r="C48" s="28" t="s">
        <v>614</v>
      </c>
      <c r="D48" s="28" t="s">
        <v>615</v>
      </c>
      <c r="E48" s="11">
        <v>2788091.5249999999</v>
      </c>
      <c r="F48" s="11">
        <v>1793048.5959999999</v>
      </c>
      <c r="G48" s="9">
        <v>573.52599999999995</v>
      </c>
      <c r="H48" s="9">
        <v>538.26</v>
      </c>
      <c r="I48" s="30" t="s">
        <v>92</v>
      </c>
      <c r="J48" s="9">
        <v>538.30572510000002</v>
      </c>
      <c r="K48" s="29">
        <f t="shared" si="0"/>
        <v>4.5725100000026941E-2</v>
      </c>
      <c r="L48" s="29">
        <f t="shared" si="1"/>
        <v>2.090784770012464E-3</v>
      </c>
    </row>
    <row r="49" spans="1:12">
      <c r="A49" s="18">
        <v>10026</v>
      </c>
      <c r="B49" s="28" t="s">
        <v>320</v>
      </c>
      <c r="C49" s="28" t="s">
        <v>616</v>
      </c>
      <c r="D49" s="28" t="s">
        <v>617</v>
      </c>
      <c r="E49" s="11">
        <v>2787658.0389999999</v>
      </c>
      <c r="F49" s="11">
        <v>1793453.754</v>
      </c>
      <c r="G49" s="9">
        <v>574.62099999999998</v>
      </c>
      <c r="H49" s="9">
        <v>539.33600000000001</v>
      </c>
      <c r="I49" s="30" t="s">
        <v>92</v>
      </c>
      <c r="J49" s="9">
        <v>539.38739013999998</v>
      </c>
      <c r="K49" s="29">
        <f t="shared" si="0"/>
        <v>5.1390139999966777E-2</v>
      </c>
      <c r="L49" s="29">
        <f t="shared" si="1"/>
        <v>2.6409464892161853E-3</v>
      </c>
    </row>
    <row r="50" spans="1:12">
      <c r="A50" s="18">
        <v>10027</v>
      </c>
      <c r="B50" s="28" t="s">
        <v>320</v>
      </c>
      <c r="C50" s="28" t="s">
        <v>618</v>
      </c>
      <c r="D50" s="28" t="s">
        <v>619</v>
      </c>
      <c r="E50" s="11">
        <v>2787401.2140000002</v>
      </c>
      <c r="F50" s="11">
        <v>1793544.41</v>
      </c>
      <c r="G50" s="9">
        <v>566.70899999999995</v>
      </c>
      <c r="H50" s="9">
        <v>531.428</v>
      </c>
      <c r="I50" s="30" t="s">
        <v>92</v>
      </c>
      <c r="J50" s="9">
        <v>531.54089354999996</v>
      </c>
      <c r="K50" s="29">
        <f t="shared" si="0"/>
        <v>0.11289354999996704</v>
      </c>
      <c r="L50" s="29">
        <f t="shared" si="1"/>
        <v>1.2744953631595057E-2</v>
      </c>
    </row>
    <row r="51" spans="1:12">
      <c r="A51" s="18">
        <v>10028</v>
      </c>
      <c r="B51" s="28" t="s">
        <v>320</v>
      </c>
      <c r="C51" s="28" t="s">
        <v>620</v>
      </c>
      <c r="D51" s="28" t="s">
        <v>621</v>
      </c>
      <c r="E51" s="11">
        <v>2786949.3739999998</v>
      </c>
      <c r="F51" s="11">
        <v>1793721.07</v>
      </c>
      <c r="G51" s="9">
        <v>550.93899999999996</v>
      </c>
      <c r="H51" s="9">
        <v>515.66399999999999</v>
      </c>
      <c r="I51" s="30" t="s">
        <v>92</v>
      </c>
      <c r="J51" s="9">
        <v>515.71612548999997</v>
      </c>
      <c r="K51" s="29">
        <f t="shared" si="0"/>
        <v>5.2125489999980346E-2</v>
      </c>
      <c r="L51" s="29">
        <f t="shared" si="1"/>
        <v>2.7170667077380511E-3</v>
      </c>
    </row>
    <row r="52" spans="1:12">
      <c r="A52" s="18">
        <v>10029</v>
      </c>
      <c r="B52" s="28" t="s">
        <v>320</v>
      </c>
      <c r="C52" s="28" t="s">
        <v>622</v>
      </c>
      <c r="D52" s="28" t="s">
        <v>623</v>
      </c>
      <c r="E52" s="11">
        <v>2786672.77</v>
      </c>
      <c r="F52" s="11">
        <v>1793780.3119999999</v>
      </c>
      <c r="G52" s="9">
        <v>539.12900000000002</v>
      </c>
      <c r="H52" s="9">
        <v>503.86200000000002</v>
      </c>
      <c r="I52" s="30" t="s">
        <v>92</v>
      </c>
      <c r="J52" s="9">
        <v>503.88192749000001</v>
      </c>
      <c r="K52" s="29">
        <f t="shared" si="0"/>
        <v>1.9927489999986392E-2</v>
      </c>
      <c r="L52" s="29">
        <f t="shared" si="1"/>
        <v>3.9710485769955766E-4</v>
      </c>
    </row>
    <row r="53" spans="1:12">
      <c r="A53" s="18">
        <v>10030</v>
      </c>
      <c r="B53" s="28" t="s">
        <v>320</v>
      </c>
      <c r="C53" s="28" t="s">
        <v>624</v>
      </c>
      <c r="D53" s="28" t="s">
        <v>625</v>
      </c>
      <c r="E53" s="11">
        <v>2786393.29</v>
      </c>
      <c r="F53" s="11">
        <v>1793794.2919999999</v>
      </c>
      <c r="G53" s="9">
        <v>526.98099999999999</v>
      </c>
      <c r="H53" s="9">
        <v>491.72699999999998</v>
      </c>
      <c r="I53" s="30" t="s">
        <v>92</v>
      </c>
      <c r="J53" s="9">
        <v>491.77163696000002</v>
      </c>
      <c r="K53" s="29">
        <f t="shared" si="0"/>
        <v>4.463696000004802E-2</v>
      </c>
      <c r="L53" s="29">
        <f t="shared" si="1"/>
        <v>1.9924581980458869E-3</v>
      </c>
    </row>
    <row r="54" spans="1:12">
      <c r="A54" s="18">
        <v>10031</v>
      </c>
      <c r="B54" s="28" t="s">
        <v>320</v>
      </c>
      <c r="C54" s="28" t="s">
        <v>626</v>
      </c>
      <c r="D54" s="28" t="s">
        <v>627</v>
      </c>
      <c r="E54" s="11">
        <v>2786098.64</v>
      </c>
      <c r="F54" s="11">
        <v>1793797.351</v>
      </c>
      <c r="G54" s="9">
        <v>519.70600000000002</v>
      </c>
      <c r="H54" s="9">
        <v>484.46699999999998</v>
      </c>
      <c r="I54" s="30" t="s">
        <v>92</v>
      </c>
      <c r="J54" s="9">
        <v>484.39410400000003</v>
      </c>
      <c r="K54" s="29">
        <f t="shared" si="0"/>
        <v>-7.2895999999957439E-2</v>
      </c>
      <c r="L54" s="29">
        <f t="shared" si="1"/>
        <v>5.3138268159937949E-3</v>
      </c>
    </row>
    <row r="55" spans="1:12">
      <c r="A55" s="18">
        <v>10032</v>
      </c>
      <c r="B55" s="28" t="s">
        <v>320</v>
      </c>
      <c r="C55" s="28" t="s">
        <v>628</v>
      </c>
      <c r="D55" s="28" t="s">
        <v>629</v>
      </c>
      <c r="E55" s="11">
        <v>2785796.639</v>
      </c>
      <c r="F55" s="11">
        <v>1793708.371</v>
      </c>
      <c r="G55" s="9">
        <v>511.16500000000002</v>
      </c>
      <c r="H55" s="9">
        <v>475.95</v>
      </c>
      <c r="I55" s="30" t="s">
        <v>92</v>
      </c>
      <c r="J55" s="9">
        <v>475.92907715000001</v>
      </c>
      <c r="K55" s="29">
        <f t="shared" si="0"/>
        <v>-2.0922849999976734E-2</v>
      </c>
      <c r="L55" s="29">
        <f t="shared" si="1"/>
        <v>4.3776565212152638E-4</v>
      </c>
    </row>
    <row r="56" spans="1:12">
      <c r="A56" s="18">
        <v>10033</v>
      </c>
      <c r="B56" s="28" t="s">
        <v>320</v>
      </c>
      <c r="C56" s="28" t="s">
        <v>630</v>
      </c>
      <c r="D56" s="28" t="s">
        <v>631</v>
      </c>
      <c r="E56" s="11">
        <v>2785898.6090000002</v>
      </c>
      <c r="F56" s="11">
        <v>1793434.044</v>
      </c>
      <c r="G56" s="9">
        <v>498.64</v>
      </c>
      <c r="H56" s="9">
        <v>463.44799999999998</v>
      </c>
      <c r="I56" s="30" t="s">
        <v>92</v>
      </c>
      <c r="J56" s="9">
        <v>463.45727539000001</v>
      </c>
      <c r="K56" s="29">
        <f t="shared" si="0"/>
        <v>9.275390000027528E-3</v>
      </c>
      <c r="L56" s="29">
        <f t="shared" si="1"/>
        <v>8.6032859652610672E-5</v>
      </c>
    </row>
    <row r="57" spans="1:12">
      <c r="A57" s="18">
        <v>10034</v>
      </c>
      <c r="B57" s="28" t="s">
        <v>320</v>
      </c>
      <c r="C57" s="28" t="s">
        <v>632</v>
      </c>
      <c r="D57" s="28" t="s">
        <v>633</v>
      </c>
      <c r="E57" s="11">
        <v>2786002.8990000002</v>
      </c>
      <c r="F57" s="11">
        <v>1793209.791</v>
      </c>
      <c r="G57" s="9">
        <v>498.26799999999997</v>
      </c>
      <c r="H57" s="9">
        <v>463.09399999999999</v>
      </c>
      <c r="I57" s="30" t="s">
        <v>92</v>
      </c>
      <c r="J57" s="9">
        <v>462.95941162000003</v>
      </c>
      <c r="K57" s="29">
        <f t="shared" si="0"/>
        <v>-0.13458837999996831</v>
      </c>
      <c r="L57" s="29">
        <f t="shared" si="1"/>
        <v>1.8114032031015869E-2</v>
      </c>
    </row>
    <row r="58" spans="1:12">
      <c r="A58" s="18">
        <v>10035</v>
      </c>
      <c r="B58" s="28" t="s">
        <v>320</v>
      </c>
      <c r="C58" s="28" t="s">
        <v>634</v>
      </c>
      <c r="D58" s="28" t="s">
        <v>635</v>
      </c>
      <c r="E58" s="11">
        <v>2785671.4240000001</v>
      </c>
      <c r="F58" s="11">
        <v>1793150.736</v>
      </c>
      <c r="G58" s="9">
        <v>495.61500000000001</v>
      </c>
      <c r="H58" s="9">
        <v>460.464</v>
      </c>
      <c r="I58" s="30" t="s">
        <v>92</v>
      </c>
      <c r="J58" s="9">
        <v>460.45486449999999</v>
      </c>
      <c r="K58" s="29">
        <f t="shared" si="0"/>
        <v>-9.1355000000135078E-3</v>
      </c>
      <c r="L58" s="29">
        <f t="shared" si="1"/>
        <v>8.3457360250246799E-5</v>
      </c>
    </row>
    <row r="59" spans="1:12">
      <c r="A59" s="18">
        <v>10036</v>
      </c>
      <c r="B59" s="28" t="s">
        <v>320</v>
      </c>
      <c r="C59" s="28" t="s">
        <v>636</v>
      </c>
      <c r="D59" s="28" t="s">
        <v>637</v>
      </c>
      <c r="E59" s="11">
        <v>2785375.4029999999</v>
      </c>
      <c r="F59" s="11">
        <v>1793224.78</v>
      </c>
      <c r="G59" s="9">
        <v>494.69200000000001</v>
      </c>
      <c r="H59" s="9">
        <v>459.548</v>
      </c>
      <c r="I59" s="30" t="s">
        <v>92</v>
      </c>
      <c r="J59" s="9">
        <v>459.53298949999999</v>
      </c>
      <c r="K59" s="29">
        <f t="shared" si="0"/>
        <v>-1.5010500000016691E-2</v>
      </c>
      <c r="L59" s="29">
        <f t="shared" si="1"/>
        <v>2.2531511025050108E-4</v>
      </c>
    </row>
    <row r="60" spans="1:12">
      <c r="A60" s="18">
        <v>10037</v>
      </c>
      <c r="B60" s="28" t="s">
        <v>320</v>
      </c>
      <c r="C60" s="28" t="s">
        <v>638</v>
      </c>
      <c r="D60" s="28" t="s">
        <v>639</v>
      </c>
      <c r="E60" s="11">
        <v>2785109.9530000002</v>
      </c>
      <c r="F60" s="11">
        <v>1793270.916</v>
      </c>
      <c r="G60" s="9">
        <v>489.66800000000001</v>
      </c>
      <c r="H60" s="9">
        <v>454.53300000000002</v>
      </c>
      <c r="I60" s="30" t="s">
        <v>92</v>
      </c>
      <c r="J60" s="9">
        <v>454.52719115999997</v>
      </c>
      <c r="K60" s="29">
        <f t="shared" si="0"/>
        <v>-5.8088400000428919E-3</v>
      </c>
      <c r="L60" s="29">
        <f t="shared" si="1"/>
        <v>3.3742622146098307E-5</v>
      </c>
    </row>
    <row r="61" spans="1:12">
      <c r="A61" s="18">
        <v>10038</v>
      </c>
      <c r="B61" s="28" t="s">
        <v>320</v>
      </c>
      <c r="C61" s="28" t="s">
        <v>640</v>
      </c>
      <c r="D61" s="28" t="s">
        <v>641</v>
      </c>
      <c r="E61" s="11">
        <v>2784887.0129999998</v>
      </c>
      <c r="F61" s="11">
        <v>1793126.736</v>
      </c>
      <c r="G61" s="9">
        <v>484.88600000000002</v>
      </c>
      <c r="H61" s="9">
        <v>449.77600000000001</v>
      </c>
      <c r="I61" s="30" t="s">
        <v>92</v>
      </c>
      <c r="J61" s="9">
        <v>449.58975220000002</v>
      </c>
      <c r="K61" s="29">
        <f t="shared" si="0"/>
        <v>-0.18624779999998964</v>
      </c>
      <c r="L61" s="29">
        <f t="shared" si="1"/>
        <v>3.4688243004836139E-2</v>
      </c>
    </row>
    <row r="62" spans="1:12">
      <c r="A62" s="18">
        <v>10039</v>
      </c>
      <c r="B62" s="28" t="s">
        <v>320</v>
      </c>
      <c r="C62" s="28" t="s">
        <v>642</v>
      </c>
      <c r="D62" s="28" t="s">
        <v>643</v>
      </c>
      <c r="E62" s="11">
        <v>2784749.1749999998</v>
      </c>
      <c r="F62" s="11">
        <v>1792893.8230000001</v>
      </c>
      <c r="G62" s="9">
        <v>482.02699999999999</v>
      </c>
      <c r="H62" s="9">
        <v>446.94799999999998</v>
      </c>
      <c r="I62" s="30" t="s">
        <v>92</v>
      </c>
      <c r="J62" s="9">
        <v>446.95498657000002</v>
      </c>
      <c r="K62" s="29">
        <f t="shared" si="0"/>
        <v>6.9865700000377728E-3</v>
      </c>
      <c r="L62" s="29">
        <f t="shared" si="1"/>
        <v>4.8812160365427805E-5</v>
      </c>
    </row>
    <row r="63" spans="1:12">
      <c r="A63" s="18">
        <v>10040</v>
      </c>
      <c r="B63" s="28" t="s">
        <v>320</v>
      </c>
      <c r="C63" s="28" t="s">
        <v>644</v>
      </c>
      <c r="D63" s="28" t="s">
        <v>645</v>
      </c>
      <c r="E63" s="11">
        <v>2784637.6880000001</v>
      </c>
      <c r="F63" s="11">
        <v>1792648.6089999999</v>
      </c>
      <c r="G63" s="9">
        <v>479.05500000000001</v>
      </c>
      <c r="H63" s="9">
        <v>444.00599999999997</v>
      </c>
      <c r="I63" s="30" t="s">
        <v>92</v>
      </c>
      <c r="J63" s="9">
        <v>444.03372192</v>
      </c>
      <c r="K63" s="29">
        <f t="shared" si="0"/>
        <v>2.7721920000033151E-2</v>
      </c>
      <c r="L63" s="29">
        <f t="shared" si="1"/>
        <v>7.6850484848823804E-4</v>
      </c>
    </row>
    <row r="64" spans="1:12">
      <c r="A64" s="18">
        <v>10041</v>
      </c>
      <c r="B64" s="28" t="s">
        <v>320</v>
      </c>
      <c r="C64" s="28" t="s">
        <v>646</v>
      </c>
      <c r="D64" s="28" t="s">
        <v>647</v>
      </c>
      <c r="E64" s="11">
        <v>2784667.05</v>
      </c>
      <c r="F64" s="11">
        <v>1792367.389</v>
      </c>
      <c r="G64" s="9">
        <v>477.072</v>
      </c>
      <c r="H64" s="9">
        <v>442.05</v>
      </c>
      <c r="I64" s="30" t="s">
        <v>92</v>
      </c>
      <c r="J64" s="9">
        <v>442.05841063999998</v>
      </c>
      <c r="K64" s="29">
        <f t="shared" si="0"/>
        <v>8.4106399999654968E-3</v>
      </c>
      <c r="L64" s="29">
        <f t="shared" si="1"/>
        <v>7.0738865209019609E-5</v>
      </c>
    </row>
    <row r="65" spans="1:12">
      <c r="A65" s="18">
        <v>10042</v>
      </c>
      <c r="B65" s="28" t="s">
        <v>320</v>
      </c>
      <c r="C65" s="28" t="s">
        <v>648</v>
      </c>
      <c r="D65" s="28" t="s">
        <v>649</v>
      </c>
      <c r="E65" s="11">
        <v>2784630.39</v>
      </c>
      <c r="F65" s="11">
        <v>1792091.0970000001</v>
      </c>
      <c r="G65" s="9">
        <v>476.87299999999999</v>
      </c>
      <c r="H65" s="9">
        <v>441.88099999999997</v>
      </c>
      <c r="I65" s="30" t="s">
        <v>92</v>
      </c>
      <c r="J65" s="9">
        <v>441.85131835999999</v>
      </c>
      <c r="K65" s="29">
        <f t="shared" si="0"/>
        <v>-2.9681639999978415E-2</v>
      </c>
      <c r="L65" s="29">
        <f t="shared" si="1"/>
        <v>8.8099975308831863E-4</v>
      </c>
    </row>
    <row r="66" spans="1:12">
      <c r="A66" s="18">
        <v>10043</v>
      </c>
      <c r="B66" s="28" t="s">
        <v>320</v>
      </c>
      <c r="C66" s="28" t="s">
        <v>650</v>
      </c>
      <c r="D66" s="28" t="s">
        <v>651</v>
      </c>
      <c r="E66" s="11">
        <v>2784627.4330000002</v>
      </c>
      <c r="F66" s="11">
        <v>1791815.5109999999</v>
      </c>
      <c r="G66" s="9">
        <v>473.32499999999999</v>
      </c>
      <c r="H66" s="9">
        <v>438.36099999999999</v>
      </c>
      <c r="I66" s="30" t="s">
        <v>92</v>
      </c>
      <c r="J66" s="9">
        <v>438.36260986000002</v>
      </c>
      <c r="K66" s="29">
        <f t="shared" si="0"/>
        <v>1.6098600000304941E-3</v>
      </c>
      <c r="L66" s="29">
        <f t="shared" si="1"/>
        <v>2.5916492196981824E-6</v>
      </c>
    </row>
    <row r="67" spans="1:12">
      <c r="A67" s="18">
        <v>10044</v>
      </c>
      <c r="B67" s="28" t="s">
        <v>320</v>
      </c>
      <c r="C67" s="28" t="s">
        <v>652</v>
      </c>
      <c r="D67" s="28" t="s">
        <v>653</v>
      </c>
      <c r="E67" s="11">
        <v>2784624.6349999998</v>
      </c>
      <c r="F67" s="11">
        <v>1791551.1640000001</v>
      </c>
      <c r="G67" s="9">
        <v>470.93599999999998</v>
      </c>
      <c r="H67" s="9">
        <v>435.99900000000002</v>
      </c>
      <c r="I67" s="30" t="s">
        <v>92</v>
      </c>
      <c r="J67" s="9">
        <v>436.08666992000002</v>
      </c>
      <c r="K67" s="29">
        <f t="shared" ref="K67:K130" si="2">J67-H67</f>
        <v>8.7669919999996182E-2</v>
      </c>
      <c r="L67" s="29">
        <f t="shared" ref="L67:L130" si="3">K67*K67</f>
        <v>7.6860148728057302E-3</v>
      </c>
    </row>
    <row r="68" spans="1:12">
      <c r="A68" s="18">
        <v>10045</v>
      </c>
      <c r="B68" s="28" t="s">
        <v>320</v>
      </c>
      <c r="C68" s="28" t="s">
        <v>654</v>
      </c>
      <c r="D68" s="28" t="s">
        <v>655</v>
      </c>
      <c r="E68" s="11">
        <v>2784308.56</v>
      </c>
      <c r="F68" s="11">
        <v>1791657.4040000001</v>
      </c>
      <c r="G68" s="9">
        <v>458.09100000000001</v>
      </c>
      <c r="H68" s="9">
        <v>423.15899999999999</v>
      </c>
      <c r="I68" s="30" t="s">
        <v>92</v>
      </c>
      <c r="J68" s="9">
        <v>423.25891113</v>
      </c>
      <c r="K68" s="29">
        <f t="shared" si="2"/>
        <v>9.9911130000009507E-2</v>
      </c>
      <c r="L68" s="29">
        <f t="shared" si="3"/>
        <v>9.9822338978787992E-3</v>
      </c>
    </row>
    <row r="69" spans="1:12">
      <c r="A69" s="18">
        <v>10046</v>
      </c>
      <c r="B69" s="28" t="s">
        <v>320</v>
      </c>
      <c r="C69" s="28" t="s">
        <v>656</v>
      </c>
      <c r="D69" s="28" t="s">
        <v>657</v>
      </c>
      <c r="E69" s="11">
        <v>2784312.4920000001</v>
      </c>
      <c r="F69" s="11">
        <v>1791378.098</v>
      </c>
      <c r="G69" s="9">
        <v>456.30799999999999</v>
      </c>
      <c r="H69" s="9">
        <v>421.404</v>
      </c>
      <c r="I69" s="30" t="s">
        <v>92</v>
      </c>
      <c r="J69" s="9">
        <v>421.48385619999999</v>
      </c>
      <c r="K69" s="29">
        <f t="shared" si="2"/>
        <v>7.9856199999994715E-2</v>
      </c>
      <c r="L69" s="29">
        <f t="shared" si="3"/>
        <v>6.377012678439156E-3</v>
      </c>
    </row>
    <row r="70" spans="1:12">
      <c r="A70" s="18">
        <v>10047</v>
      </c>
      <c r="B70" s="28" t="s">
        <v>320</v>
      </c>
      <c r="C70" s="28" t="s">
        <v>658</v>
      </c>
      <c r="D70" s="28" t="s">
        <v>659</v>
      </c>
      <c r="E70" s="11">
        <v>2784910.1179999998</v>
      </c>
      <c r="F70" s="11">
        <v>1792334.912</v>
      </c>
      <c r="G70" s="9">
        <v>482.89699999999999</v>
      </c>
      <c r="H70" s="9">
        <v>447.86700000000002</v>
      </c>
      <c r="I70" s="30" t="s">
        <v>92</v>
      </c>
      <c r="J70" s="9">
        <v>447.86694335999999</v>
      </c>
      <c r="K70" s="29">
        <f t="shared" si="2"/>
        <v>-5.6640000025254267E-5</v>
      </c>
      <c r="L70" s="29">
        <f t="shared" si="3"/>
        <v>3.2080896028608034E-9</v>
      </c>
    </row>
    <row r="71" spans="1:12">
      <c r="A71" s="18">
        <v>10048</v>
      </c>
      <c r="B71" s="28" t="s">
        <v>320</v>
      </c>
      <c r="C71" s="28" t="s">
        <v>660</v>
      </c>
      <c r="D71" s="28" t="s">
        <v>661</v>
      </c>
      <c r="E71" s="11">
        <v>2785203.6460000002</v>
      </c>
      <c r="F71" s="11">
        <v>1792326.216</v>
      </c>
      <c r="G71" s="9">
        <v>484.83499999999998</v>
      </c>
      <c r="H71" s="9">
        <v>449.791</v>
      </c>
      <c r="I71" s="30" t="s">
        <v>92</v>
      </c>
      <c r="J71" s="9">
        <v>449.61273193</v>
      </c>
      <c r="K71" s="29">
        <f t="shared" si="2"/>
        <v>-0.17826807000000144</v>
      </c>
      <c r="L71" s="29">
        <f t="shared" si="3"/>
        <v>3.1779504781525414E-2</v>
      </c>
    </row>
    <row r="72" spans="1:12">
      <c r="A72" s="18">
        <v>10049</v>
      </c>
      <c r="B72" s="28" t="s">
        <v>320</v>
      </c>
      <c r="C72" s="28" t="s">
        <v>662</v>
      </c>
      <c r="D72" s="28" t="s">
        <v>663</v>
      </c>
      <c r="E72" s="11">
        <v>2784963.9019999998</v>
      </c>
      <c r="F72" s="11">
        <v>1792655.774</v>
      </c>
      <c r="G72" s="9">
        <v>485.83600000000001</v>
      </c>
      <c r="H72" s="9">
        <v>450.77</v>
      </c>
      <c r="I72" s="30" t="s">
        <v>92</v>
      </c>
      <c r="J72" s="9">
        <v>450.65972900000003</v>
      </c>
      <c r="K72" s="29">
        <f t="shared" si="2"/>
        <v>-0.11027099999995471</v>
      </c>
      <c r="L72" s="29">
        <f t="shared" si="3"/>
        <v>1.2159693440990011E-2</v>
      </c>
    </row>
    <row r="73" spans="1:12">
      <c r="A73" s="18">
        <v>10050</v>
      </c>
      <c r="B73" s="28" t="s">
        <v>320</v>
      </c>
      <c r="C73" s="28" t="s">
        <v>664</v>
      </c>
      <c r="D73" s="28" t="s">
        <v>665</v>
      </c>
      <c r="E73" s="11">
        <v>2785091.6949999998</v>
      </c>
      <c r="F73" s="11">
        <v>1792884.9480000001</v>
      </c>
      <c r="G73" s="9">
        <v>488.322</v>
      </c>
      <c r="H73" s="9">
        <v>453.22699999999998</v>
      </c>
      <c r="I73" s="30" t="s">
        <v>92</v>
      </c>
      <c r="J73" s="9">
        <v>453.11199950999998</v>
      </c>
      <c r="K73" s="29">
        <f t="shared" si="2"/>
        <v>-0.1150004899999999</v>
      </c>
      <c r="L73" s="29">
        <f t="shared" si="3"/>
        <v>1.3225112700240077E-2</v>
      </c>
    </row>
    <row r="74" spans="1:12">
      <c r="A74" s="18">
        <v>10051</v>
      </c>
      <c r="B74" s="28" t="s">
        <v>320</v>
      </c>
      <c r="C74" s="28" t="s">
        <v>666</v>
      </c>
      <c r="D74" s="28" t="s">
        <v>667</v>
      </c>
      <c r="E74" s="11">
        <v>2785206.5120000001</v>
      </c>
      <c r="F74" s="11">
        <v>1793131.649</v>
      </c>
      <c r="G74" s="9">
        <v>491.16500000000002</v>
      </c>
      <c r="H74" s="9">
        <v>456.03899999999999</v>
      </c>
      <c r="I74" s="30" t="s">
        <v>92</v>
      </c>
      <c r="J74" s="9">
        <v>456.02474976000002</v>
      </c>
      <c r="K74" s="29">
        <f t="shared" si="2"/>
        <v>-1.4250239999967107E-2</v>
      </c>
      <c r="L74" s="29">
        <f t="shared" si="3"/>
        <v>2.0306934005666255E-4</v>
      </c>
    </row>
    <row r="75" spans="1:12">
      <c r="A75" s="18">
        <v>10052</v>
      </c>
      <c r="B75" s="28" t="s">
        <v>320</v>
      </c>
      <c r="C75" s="28" t="s">
        <v>668</v>
      </c>
      <c r="D75" s="28" t="s">
        <v>669</v>
      </c>
      <c r="E75" s="11">
        <v>2785079.1090000002</v>
      </c>
      <c r="F75" s="11">
        <v>1793293.3089999999</v>
      </c>
      <c r="G75" s="9">
        <v>488.82600000000002</v>
      </c>
      <c r="H75" s="9">
        <v>453.69</v>
      </c>
      <c r="I75" s="30" t="s">
        <v>92</v>
      </c>
      <c r="J75" s="9">
        <v>453.61325073</v>
      </c>
      <c r="K75" s="29">
        <f t="shared" si="2"/>
        <v>-7.674926999999343E-2</v>
      </c>
      <c r="L75" s="29">
        <f t="shared" si="3"/>
        <v>5.890450445531892E-3</v>
      </c>
    </row>
    <row r="76" spans="1:12">
      <c r="A76" s="18">
        <v>10053</v>
      </c>
      <c r="B76" s="28" t="s">
        <v>320</v>
      </c>
      <c r="C76" s="28" t="s">
        <v>670</v>
      </c>
      <c r="D76" s="28" t="s">
        <v>671</v>
      </c>
      <c r="E76" s="11">
        <v>2784759.8149999999</v>
      </c>
      <c r="F76" s="11">
        <v>1793818.2819999999</v>
      </c>
      <c r="G76" s="9">
        <v>473.38799999999998</v>
      </c>
      <c r="H76" s="9">
        <v>438.214</v>
      </c>
      <c r="I76" s="30" t="s">
        <v>92</v>
      </c>
      <c r="J76" s="9">
        <v>438.29367065000002</v>
      </c>
      <c r="K76" s="29">
        <f t="shared" si="2"/>
        <v>7.9670650000025489E-2</v>
      </c>
      <c r="L76" s="29">
        <f t="shared" si="3"/>
        <v>6.3474124714265612E-3</v>
      </c>
    </row>
    <row r="77" spans="1:12">
      <c r="A77" s="18">
        <v>10054</v>
      </c>
      <c r="B77" s="28" t="s">
        <v>320</v>
      </c>
      <c r="C77" s="28" t="s">
        <v>672</v>
      </c>
      <c r="D77" s="28" t="s">
        <v>673</v>
      </c>
      <c r="E77" s="11">
        <v>2785079.4810000001</v>
      </c>
      <c r="F77" s="11">
        <v>1793813.2220000001</v>
      </c>
      <c r="G77" s="9">
        <v>489.69</v>
      </c>
      <c r="H77" s="9">
        <v>454.5</v>
      </c>
      <c r="I77" s="30" t="s">
        <v>92</v>
      </c>
      <c r="J77" s="9">
        <v>454.38098144999998</v>
      </c>
      <c r="K77" s="29">
        <f t="shared" si="2"/>
        <v>-0.11901855000002115</v>
      </c>
      <c r="L77" s="29">
        <f t="shared" si="3"/>
        <v>1.4165415244107535E-2</v>
      </c>
    </row>
    <row r="78" spans="1:12">
      <c r="A78" s="18">
        <v>10055</v>
      </c>
      <c r="B78" s="28" t="s">
        <v>320</v>
      </c>
      <c r="C78" s="28" t="s">
        <v>674</v>
      </c>
      <c r="D78" s="28" t="s">
        <v>675</v>
      </c>
      <c r="E78" s="11">
        <v>2785385.4350000001</v>
      </c>
      <c r="F78" s="11">
        <v>1793808.4210000001</v>
      </c>
      <c r="G78" s="9">
        <v>501.99799999999999</v>
      </c>
      <c r="H78" s="9">
        <v>466.79399999999998</v>
      </c>
      <c r="I78" s="30" t="s">
        <v>92</v>
      </c>
      <c r="J78" s="9">
        <v>466.68563842999998</v>
      </c>
      <c r="K78" s="29">
        <f t="shared" si="2"/>
        <v>-0.10836156999999957</v>
      </c>
      <c r="L78" s="29">
        <f t="shared" si="3"/>
        <v>1.1742229852864808E-2</v>
      </c>
    </row>
    <row r="79" spans="1:12">
      <c r="A79" s="18">
        <v>11000</v>
      </c>
      <c r="B79" s="28" t="s">
        <v>402</v>
      </c>
      <c r="C79" s="28" t="s">
        <v>676</v>
      </c>
      <c r="D79" s="28" t="s">
        <v>677</v>
      </c>
      <c r="E79" s="11">
        <v>2767722.1680000001</v>
      </c>
      <c r="F79" s="11">
        <v>1687663.449</v>
      </c>
      <c r="G79" s="9">
        <v>231.44800000000001</v>
      </c>
      <c r="H79" s="9">
        <v>206.65799999999999</v>
      </c>
      <c r="I79" s="30" t="s">
        <v>92</v>
      </c>
      <c r="J79" s="9">
        <v>206.52555846999999</v>
      </c>
      <c r="K79" s="29">
        <f t="shared" si="2"/>
        <v>-0.13244152999999415</v>
      </c>
      <c r="L79" s="29">
        <f t="shared" si="3"/>
        <v>1.7540758868739348E-2</v>
      </c>
    </row>
    <row r="80" spans="1:12">
      <c r="A80" s="18">
        <v>11001</v>
      </c>
      <c r="B80" s="28" t="s">
        <v>402</v>
      </c>
      <c r="C80" s="28" t="s">
        <v>678</v>
      </c>
      <c r="D80" s="28" t="s">
        <v>679</v>
      </c>
      <c r="E80" s="11">
        <v>2767528.077</v>
      </c>
      <c r="F80" s="11">
        <v>1687774.0279999999</v>
      </c>
      <c r="G80" s="9">
        <v>233.59399999999999</v>
      </c>
      <c r="H80" s="9">
        <v>208.80099999999999</v>
      </c>
      <c r="I80" s="30" t="s">
        <v>92</v>
      </c>
      <c r="J80" s="9">
        <v>208.70799255</v>
      </c>
      <c r="K80" s="29">
        <f t="shared" si="2"/>
        <v>-9.3007449999987557E-2</v>
      </c>
      <c r="L80" s="29">
        <f t="shared" si="3"/>
        <v>8.650385755500185E-3</v>
      </c>
    </row>
    <row r="81" spans="1:12">
      <c r="A81" s="18">
        <v>11002</v>
      </c>
      <c r="B81" s="28" t="s">
        <v>402</v>
      </c>
      <c r="C81" s="28" t="s">
        <v>680</v>
      </c>
      <c r="D81" s="28" t="s">
        <v>681</v>
      </c>
      <c r="E81" s="11">
        <v>2767404.8139999998</v>
      </c>
      <c r="F81" s="11">
        <v>1687572.2660000001</v>
      </c>
      <c r="G81" s="9">
        <v>231.58099999999999</v>
      </c>
      <c r="H81" s="9">
        <v>206.81100000000001</v>
      </c>
      <c r="I81" s="30" t="s">
        <v>92</v>
      </c>
      <c r="J81" s="9">
        <v>206.71868896000001</v>
      </c>
      <c r="K81" s="29">
        <f t="shared" si="2"/>
        <v>-9.2311039999998457E-2</v>
      </c>
      <c r="L81" s="29">
        <f t="shared" si="3"/>
        <v>8.5213281058813158E-3</v>
      </c>
    </row>
    <row r="82" spans="1:12">
      <c r="A82" s="18">
        <v>11003</v>
      </c>
      <c r="B82" s="28" t="s">
        <v>402</v>
      </c>
      <c r="C82" s="28" t="s">
        <v>682</v>
      </c>
      <c r="D82" s="28" t="s">
        <v>683</v>
      </c>
      <c r="E82" s="11">
        <v>2767402.2760000001</v>
      </c>
      <c r="F82" s="11">
        <v>1687348.665</v>
      </c>
      <c r="G82" s="9">
        <v>227.81299999999999</v>
      </c>
      <c r="H82" s="9">
        <v>203.06299999999999</v>
      </c>
      <c r="I82" s="30" t="s">
        <v>92</v>
      </c>
      <c r="J82" s="9">
        <v>202.98023986999999</v>
      </c>
      <c r="K82" s="29">
        <f t="shared" si="2"/>
        <v>-8.2760129999996934E-2</v>
      </c>
      <c r="L82" s="29">
        <f t="shared" si="3"/>
        <v>6.8492391176163923E-3</v>
      </c>
    </row>
    <row r="83" spans="1:12">
      <c r="A83" s="18">
        <v>11004</v>
      </c>
      <c r="B83" s="28" t="s">
        <v>402</v>
      </c>
      <c r="C83" s="28" t="s">
        <v>684</v>
      </c>
      <c r="D83" s="28" t="s">
        <v>685</v>
      </c>
      <c r="E83" s="11">
        <v>2767416.01</v>
      </c>
      <c r="F83" s="11">
        <v>1687269.29</v>
      </c>
      <c r="G83" s="9">
        <v>222.95400000000001</v>
      </c>
      <c r="H83" s="9">
        <v>198.21100000000001</v>
      </c>
      <c r="I83" s="30" t="s">
        <v>92</v>
      </c>
      <c r="J83" s="9">
        <v>198.16316223000001</v>
      </c>
      <c r="K83" s="29">
        <f t="shared" si="2"/>
        <v>-4.7837770000001001E-2</v>
      </c>
      <c r="L83" s="29">
        <f t="shared" si="3"/>
        <v>2.2884522385729958E-3</v>
      </c>
    </row>
    <row r="84" spans="1:12">
      <c r="A84" s="18">
        <v>11005</v>
      </c>
      <c r="B84" s="28" t="s">
        <v>402</v>
      </c>
      <c r="C84" s="28" t="s">
        <v>686</v>
      </c>
      <c r="D84" s="28" t="s">
        <v>687</v>
      </c>
      <c r="E84" s="11">
        <v>2767492.3560000001</v>
      </c>
      <c r="F84" s="11">
        <v>1687032.5</v>
      </c>
      <c r="G84" s="9">
        <v>218.56899999999999</v>
      </c>
      <c r="H84" s="9">
        <v>193.84399999999999</v>
      </c>
      <c r="I84" s="30" t="s">
        <v>92</v>
      </c>
      <c r="J84" s="9">
        <v>193.83006287000001</v>
      </c>
      <c r="K84" s="29">
        <f t="shared" si="2"/>
        <v>-1.3937129999987974E-2</v>
      </c>
      <c r="L84" s="29">
        <f t="shared" si="3"/>
        <v>1.9424359263656477E-4</v>
      </c>
    </row>
    <row r="85" spans="1:12">
      <c r="A85" s="18">
        <v>11006</v>
      </c>
      <c r="B85" s="28" t="s">
        <v>402</v>
      </c>
      <c r="C85" s="28" t="s">
        <v>688</v>
      </c>
      <c r="D85" s="28" t="s">
        <v>689</v>
      </c>
      <c r="E85" s="11">
        <v>2767540.801</v>
      </c>
      <c r="F85" s="11">
        <v>1686762.304</v>
      </c>
      <c r="G85" s="9">
        <v>218.27699999999999</v>
      </c>
      <c r="H85" s="9">
        <v>193.57499999999999</v>
      </c>
      <c r="I85" s="30" t="s">
        <v>92</v>
      </c>
      <c r="J85" s="9">
        <v>193.65881347999999</v>
      </c>
      <c r="K85" s="29">
        <f t="shared" si="2"/>
        <v>8.3813480000003437E-2</v>
      </c>
      <c r="L85" s="29">
        <f t="shared" si="3"/>
        <v>7.0246994297109766E-3</v>
      </c>
    </row>
    <row r="86" spans="1:12">
      <c r="A86" s="18">
        <v>11007</v>
      </c>
      <c r="B86" s="28" t="s">
        <v>402</v>
      </c>
      <c r="C86" s="28" t="s">
        <v>690</v>
      </c>
      <c r="D86" s="28" t="s">
        <v>691</v>
      </c>
      <c r="E86" s="11">
        <v>2767852.58</v>
      </c>
      <c r="F86" s="11">
        <v>1686748.6950000001</v>
      </c>
      <c r="G86" s="9">
        <v>227.90199999999999</v>
      </c>
      <c r="H86" s="9">
        <v>203.18899999999999</v>
      </c>
      <c r="I86" s="30" t="s">
        <v>92</v>
      </c>
      <c r="J86" s="9">
        <v>203.0622406</v>
      </c>
      <c r="K86" s="29">
        <f t="shared" si="2"/>
        <v>-0.12675939999999741</v>
      </c>
      <c r="L86" s="29">
        <f t="shared" si="3"/>
        <v>1.6067945488359343E-2</v>
      </c>
    </row>
    <row r="87" spans="1:12">
      <c r="A87" s="18">
        <v>11008</v>
      </c>
      <c r="B87" s="28" t="s">
        <v>402</v>
      </c>
      <c r="C87" s="28" t="s">
        <v>692</v>
      </c>
      <c r="D87" s="28" t="s">
        <v>693</v>
      </c>
      <c r="E87" s="11">
        <v>2767837.4130000002</v>
      </c>
      <c r="F87" s="11">
        <v>1687032.7990000001</v>
      </c>
      <c r="G87" s="9">
        <v>228.44399999999999</v>
      </c>
      <c r="H87" s="9">
        <v>203.70699999999999</v>
      </c>
      <c r="I87" s="30" t="s">
        <v>92</v>
      </c>
      <c r="J87" s="9">
        <v>203.54823303000001</v>
      </c>
      <c r="K87" s="29">
        <f t="shared" si="2"/>
        <v>-0.15876696999998785</v>
      </c>
      <c r="L87" s="29">
        <f t="shared" si="3"/>
        <v>2.5206950762977041E-2</v>
      </c>
    </row>
    <row r="88" spans="1:12">
      <c r="A88" s="18">
        <v>11009</v>
      </c>
      <c r="B88" s="28" t="s">
        <v>402</v>
      </c>
      <c r="C88" s="28" t="s">
        <v>694</v>
      </c>
      <c r="D88" s="28" t="s">
        <v>695</v>
      </c>
      <c r="E88" s="11">
        <v>2767759.713</v>
      </c>
      <c r="F88" s="11">
        <v>1687328.223</v>
      </c>
      <c r="G88" s="9">
        <v>227.96600000000001</v>
      </c>
      <c r="H88" s="9">
        <v>203.20500000000001</v>
      </c>
      <c r="I88" s="30" t="s">
        <v>92</v>
      </c>
      <c r="J88" s="9">
        <v>203.17674255</v>
      </c>
      <c r="K88" s="29">
        <f t="shared" si="2"/>
        <v>-2.8257450000012341E-2</v>
      </c>
      <c r="L88" s="29">
        <f t="shared" si="3"/>
        <v>7.9848348050319746E-4</v>
      </c>
    </row>
    <row r="89" spans="1:12">
      <c r="A89" s="18">
        <v>11010</v>
      </c>
      <c r="B89" s="28" t="s">
        <v>402</v>
      </c>
      <c r="C89" s="28" t="s">
        <v>696</v>
      </c>
      <c r="D89" s="28" t="s">
        <v>697</v>
      </c>
      <c r="E89" s="11">
        <v>2767967.4040000001</v>
      </c>
      <c r="F89" s="11">
        <v>1687429.398</v>
      </c>
      <c r="G89" s="9">
        <v>230.209</v>
      </c>
      <c r="H89" s="9">
        <v>205.43100000000001</v>
      </c>
      <c r="I89" s="30" t="s">
        <v>92</v>
      </c>
      <c r="J89" s="9">
        <v>205.10546875</v>
      </c>
      <c r="K89" s="29">
        <f t="shared" si="2"/>
        <v>-0.3255312500000116</v>
      </c>
      <c r="L89" s="29">
        <f t="shared" si="3"/>
        <v>0.10597059472657006</v>
      </c>
    </row>
    <row r="90" spans="1:12">
      <c r="A90" s="18">
        <v>11011</v>
      </c>
      <c r="B90" s="28" t="s">
        <v>402</v>
      </c>
      <c r="C90" s="28" t="s">
        <v>698</v>
      </c>
      <c r="D90" s="28" t="s">
        <v>699</v>
      </c>
      <c r="E90" s="11">
        <v>2768015.5120000001</v>
      </c>
      <c r="F90" s="11">
        <v>1687936.4210000001</v>
      </c>
      <c r="G90" s="9">
        <v>231.822</v>
      </c>
      <c r="H90" s="9">
        <v>206.99700000000001</v>
      </c>
      <c r="I90" s="30" t="s">
        <v>92</v>
      </c>
      <c r="J90" s="9">
        <v>206.97161865000001</v>
      </c>
      <c r="K90" s="29">
        <f t="shared" si="2"/>
        <v>-2.5381350000003522E-2</v>
      </c>
      <c r="L90" s="29">
        <f t="shared" si="3"/>
        <v>6.4421292782267873E-4</v>
      </c>
    </row>
    <row r="91" spans="1:12">
      <c r="A91" s="18">
        <v>11012</v>
      </c>
      <c r="B91" s="28" t="s">
        <v>402</v>
      </c>
      <c r="C91" s="28" t="s">
        <v>700</v>
      </c>
      <c r="D91" s="28" t="s">
        <v>701</v>
      </c>
      <c r="E91" s="11">
        <v>2767788.0580000002</v>
      </c>
      <c r="F91" s="11">
        <v>1688074.773</v>
      </c>
      <c r="G91" s="9">
        <v>233.58099999999999</v>
      </c>
      <c r="H91" s="9">
        <v>208.75200000000001</v>
      </c>
      <c r="I91" s="30" t="s">
        <v>92</v>
      </c>
      <c r="J91" s="9">
        <v>208.55847168</v>
      </c>
      <c r="K91" s="29">
        <f t="shared" si="2"/>
        <v>-0.19352832000001285</v>
      </c>
      <c r="L91" s="29">
        <f t="shared" si="3"/>
        <v>3.7453210642027376E-2</v>
      </c>
    </row>
    <row r="92" spans="1:12">
      <c r="A92" s="18">
        <v>11013</v>
      </c>
      <c r="B92" s="28" t="s">
        <v>402</v>
      </c>
      <c r="C92" s="28" t="s">
        <v>702</v>
      </c>
      <c r="D92" s="28" t="s">
        <v>703</v>
      </c>
      <c r="E92" s="11">
        <v>2767823.1529999999</v>
      </c>
      <c r="F92" s="11">
        <v>1688308.97</v>
      </c>
      <c r="G92" s="9">
        <v>229.76599999999999</v>
      </c>
      <c r="H92" s="9">
        <v>204.91499999999999</v>
      </c>
      <c r="I92" s="30" t="s">
        <v>92</v>
      </c>
      <c r="J92" s="9">
        <v>204.83528136999999</v>
      </c>
      <c r="K92" s="29">
        <f t="shared" si="2"/>
        <v>-7.9718630000002122E-2</v>
      </c>
      <c r="L92" s="29">
        <f t="shared" si="3"/>
        <v>6.3550599690772383E-3</v>
      </c>
    </row>
    <row r="93" spans="1:12">
      <c r="A93" s="18">
        <v>11014</v>
      </c>
      <c r="B93" s="28" t="s">
        <v>402</v>
      </c>
      <c r="C93" s="28" t="s">
        <v>704</v>
      </c>
      <c r="D93" s="28" t="s">
        <v>705</v>
      </c>
      <c r="E93" s="11">
        <v>2768021.6690000002</v>
      </c>
      <c r="F93" s="11">
        <v>1688309.601</v>
      </c>
      <c r="G93" s="9">
        <v>227.827</v>
      </c>
      <c r="H93" s="9">
        <v>202.96799999999999</v>
      </c>
      <c r="I93" s="30" t="s">
        <v>92</v>
      </c>
      <c r="J93" s="9">
        <v>202.78840636999999</v>
      </c>
      <c r="K93" s="29">
        <f t="shared" si="2"/>
        <v>-0.17959362999999939</v>
      </c>
      <c r="L93" s="29">
        <f t="shared" si="3"/>
        <v>3.2253871936576681E-2</v>
      </c>
    </row>
    <row r="94" spans="1:12">
      <c r="A94" s="18">
        <v>11015</v>
      </c>
      <c r="B94" s="28" t="s">
        <v>402</v>
      </c>
      <c r="C94" s="28" t="s">
        <v>706</v>
      </c>
      <c r="D94" s="28" t="s">
        <v>707</v>
      </c>
      <c r="E94" s="11">
        <v>2768233.335</v>
      </c>
      <c r="F94" s="11">
        <v>1688149.21</v>
      </c>
      <c r="G94" s="9">
        <v>231.23699999999999</v>
      </c>
      <c r="H94" s="9">
        <v>206.38499999999999</v>
      </c>
      <c r="I94" s="30" t="s">
        <v>92</v>
      </c>
      <c r="J94" s="9">
        <v>206.33728027000001</v>
      </c>
      <c r="K94" s="29">
        <f t="shared" si="2"/>
        <v>-4.7719729999982974E-2</v>
      </c>
      <c r="L94" s="29">
        <f t="shared" si="3"/>
        <v>2.2771726312712749E-3</v>
      </c>
    </row>
    <row r="95" spans="1:12">
      <c r="A95" s="18">
        <v>11016</v>
      </c>
      <c r="B95" s="28" t="s">
        <v>402</v>
      </c>
      <c r="C95" s="28" t="s">
        <v>708</v>
      </c>
      <c r="D95" s="28" t="s">
        <v>709</v>
      </c>
      <c r="E95" s="11">
        <v>2768359.2379999999</v>
      </c>
      <c r="F95" s="11">
        <v>1687940.8970000001</v>
      </c>
      <c r="G95" s="9">
        <v>231.62100000000001</v>
      </c>
      <c r="H95" s="9">
        <v>206.78299999999999</v>
      </c>
      <c r="I95" s="30" t="s">
        <v>92</v>
      </c>
      <c r="J95" s="9">
        <v>206.63049315999999</v>
      </c>
      <c r="K95" s="29">
        <f t="shared" si="2"/>
        <v>-0.15250684000000092</v>
      </c>
      <c r="L95" s="29">
        <f t="shared" si="3"/>
        <v>2.3258336246785881E-2</v>
      </c>
    </row>
    <row r="96" spans="1:12">
      <c r="A96" s="18">
        <v>11017</v>
      </c>
      <c r="B96" s="28" t="s">
        <v>402</v>
      </c>
      <c r="C96" s="28" t="s">
        <v>710</v>
      </c>
      <c r="D96" s="28" t="s">
        <v>711</v>
      </c>
      <c r="E96" s="11">
        <v>2768573.3659999999</v>
      </c>
      <c r="F96" s="11">
        <v>1687862.1810000001</v>
      </c>
      <c r="G96" s="9">
        <v>237.47900000000001</v>
      </c>
      <c r="H96" s="9">
        <v>212.64099999999999</v>
      </c>
      <c r="I96" s="30" t="s">
        <v>92</v>
      </c>
      <c r="J96" s="9">
        <v>212.69100951999999</v>
      </c>
      <c r="K96" s="29">
        <f t="shared" si="2"/>
        <v>5.0009520000003249E-2</v>
      </c>
      <c r="L96" s="29">
        <f t="shared" si="3"/>
        <v>2.500952090630725E-3</v>
      </c>
    </row>
    <row r="97" spans="1:12">
      <c r="A97" s="18">
        <v>11018</v>
      </c>
      <c r="B97" s="28" t="s">
        <v>402</v>
      </c>
      <c r="C97" s="28" t="s">
        <v>712</v>
      </c>
      <c r="D97" s="28" t="s">
        <v>713</v>
      </c>
      <c r="E97" s="11">
        <v>2768803.452</v>
      </c>
      <c r="F97" s="11">
        <v>1687646.713</v>
      </c>
      <c r="G97" s="9">
        <v>242.995</v>
      </c>
      <c r="H97" s="9">
        <v>218.167</v>
      </c>
      <c r="I97" s="30" t="s">
        <v>92</v>
      </c>
      <c r="J97" s="9">
        <v>218.21722412</v>
      </c>
      <c r="K97" s="29">
        <f t="shared" si="2"/>
        <v>5.0224119999995764E-2</v>
      </c>
      <c r="L97" s="29">
        <f t="shared" si="3"/>
        <v>2.5224622297739746E-3</v>
      </c>
    </row>
    <row r="98" spans="1:12">
      <c r="A98" s="18">
        <v>11019</v>
      </c>
      <c r="B98" s="28" t="s">
        <v>402</v>
      </c>
      <c r="C98" s="28" t="s">
        <v>714</v>
      </c>
      <c r="D98" s="28" t="s">
        <v>715</v>
      </c>
      <c r="E98" s="11">
        <v>2768985.9759999998</v>
      </c>
      <c r="F98" s="11">
        <v>1687453.5889999999</v>
      </c>
      <c r="G98" s="9">
        <v>246.517</v>
      </c>
      <c r="H98" s="9">
        <v>221.7</v>
      </c>
      <c r="I98" s="30" t="s">
        <v>92</v>
      </c>
      <c r="J98" s="9">
        <v>221.77281189000001</v>
      </c>
      <c r="K98" s="29">
        <f t="shared" si="2"/>
        <v>7.2811890000025414E-2</v>
      </c>
      <c r="L98" s="29">
        <f t="shared" si="3"/>
        <v>5.3015713253758007E-3</v>
      </c>
    </row>
    <row r="99" spans="1:12">
      <c r="A99" s="18">
        <v>11020</v>
      </c>
      <c r="B99" s="28" t="s">
        <v>402</v>
      </c>
      <c r="C99" s="28" t="s">
        <v>716</v>
      </c>
      <c r="D99" s="28" t="s">
        <v>717</v>
      </c>
      <c r="E99" s="11">
        <v>2769142.0970000001</v>
      </c>
      <c r="F99" s="11">
        <v>1687245.5549999999</v>
      </c>
      <c r="G99" s="9">
        <v>250.58799999999999</v>
      </c>
      <c r="H99" s="9">
        <v>225.78399999999999</v>
      </c>
      <c r="I99" s="30" t="s">
        <v>92</v>
      </c>
      <c r="J99" s="9">
        <v>225.87864685</v>
      </c>
      <c r="K99" s="29">
        <f t="shared" si="2"/>
        <v>9.4646850000003724E-2</v>
      </c>
      <c r="L99" s="29">
        <f t="shared" si="3"/>
        <v>8.9580262149232051E-3</v>
      </c>
    </row>
    <row r="100" spans="1:12">
      <c r="A100" s="18">
        <v>11021</v>
      </c>
      <c r="B100" s="28" t="s">
        <v>402</v>
      </c>
      <c r="C100" s="28" t="s">
        <v>718</v>
      </c>
      <c r="D100" s="28" t="s">
        <v>719</v>
      </c>
      <c r="E100" s="11">
        <v>2769319.7609999999</v>
      </c>
      <c r="F100" s="11">
        <v>1687044.9140000001</v>
      </c>
      <c r="G100" s="9">
        <v>255.726</v>
      </c>
      <c r="H100" s="9">
        <v>230.93299999999999</v>
      </c>
      <c r="I100" s="30" t="s">
        <v>92</v>
      </c>
      <c r="J100" s="9">
        <v>230.67285156</v>
      </c>
      <c r="K100" s="29">
        <f t="shared" si="2"/>
        <v>-0.26014843999999471</v>
      </c>
      <c r="L100" s="29">
        <f t="shared" si="3"/>
        <v>6.7677210834430845E-2</v>
      </c>
    </row>
    <row r="101" spans="1:12">
      <c r="A101" s="18">
        <v>11022</v>
      </c>
      <c r="B101" s="28" t="s">
        <v>402</v>
      </c>
      <c r="C101" s="28" t="s">
        <v>720</v>
      </c>
      <c r="D101" s="28" t="s">
        <v>721</v>
      </c>
      <c r="E101" s="11">
        <v>2769498.1839999999</v>
      </c>
      <c r="F101" s="11">
        <v>1686852.3089999999</v>
      </c>
      <c r="G101" s="9">
        <v>259.08600000000001</v>
      </c>
      <c r="H101" s="9">
        <v>234.303</v>
      </c>
      <c r="I101" s="30" t="s">
        <v>92</v>
      </c>
      <c r="J101" s="9">
        <v>234.17912292</v>
      </c>
      <c r="K101" s="29">
        <f t="shared" si="2"/>
        <v>-0.12387707999999975</v>
      </c>
      <c r="L101" s="29">
        <f t="shared" si="3"/>
        <v>1.5345530949326338E-2</v>
      </c>
    </row>
    <row r="102" spans="1:12">
      <c r="A102" s="18">
        <v>11023</v>
      </c>
      <c r="B102" s="28" t="s">
        <v>402</v>
      </c>
      <c r="C102" s="28" t="s">
        <v>722</v>
      </c>
      <c r="D102" s="28" t="s">
        <v>723</v>
      </c>
      <c r="E102" s="11">
        <v>2769660.4550000001</v>
      </c>
      <c r="F102" s="11">
        <v>1686651.87</v>
      </c>
      <c r="G102" s="9">
        <v>262.012</v>
      </c>
      <c r="H102" s="9">
        <v>237.24100000000001</v>
      </c>
      <c r="I102" s="30" t="s">
        <v>92</v>
      </c>
      <c r="J102" s="9">
        <v>237.11567688</v>
      </c>
      <c r="K102" s="29">
        <f t="shared" si="2"/>
        <v>-0.12532312000001866</v>
      </c>
      <c r="L102" s="29">
        <f t="shared" si="3"/>
        <v>1.5705884406539077E-2</v>
      </c>
    </row>
    <row r="103" spans="1:12">
      <c r="A103" s="18">
        <v>11024</v>
      </c>
      <c r="B103" s="28" t="s">
        <v>402</v>
      </c>
      <c r="C103" s="28" t="s">
        <v>724</v>
      </c>
      <c r="D103" s="28" t="s">
        <v>725</v>
      </c>
      <c r="E103" s="11">
        <v>2769846.7409999999</v>
      </c>
      <c r="F103" s="11">
        <v>1686439.7520000001</v>
      </c>
      <c r="G103" s="9">
        <v>266.834</v>
      </c>
      <c r="H103" s="9">
        <v>242.07499999999999</v>
      </c>
      <c r="I103" s="30" t="s">
        <v>92</v>
      </c>
      <c r="J103" s="9">
        <v>241.93865966999999</v>
      </c>
      <c r="K103" s="29">
        <f t="shared" si="2"/>
        <v>-0.1363403299999959</v>
      </c>
      <c r="L103" s="29">
        <f t="shared" si="3"/>
        <v>1.8588685584507783E-2</v>
      </c>
    </row>
    <row r="104" spans="1:12">
      <c r="A104" s="18">
        <v>11025</v>
      </c>
      <c r="B104" s="28" t="s">
        <v>402</v>
      </c>
      <c r="C104" s="28" t="s">
        <v>726</v>
      </c>
      <c r="D104" s="28" t="s">
        <v>727</v>
      </c>
      <c r="E104" s="11">
        <v>2770055.3829999999</v>
      </c>
      <c r="F104" s="11">
        <v>1686257.969</v>
      </c>
      <c r="G104" s="9">
        <v>264.41899999999998</v>
      </c>
      <c r="H104" s="9">
        <v>239.66800000000001</v>
      </c>
      <c r="I104" s="30" t="s">
        <v>92</v>
      </c>
      <c r="J104" s="9">
        <v>239.49067688</v>
      </c>
      <c r="K104" s="29">
        <f t="shared" si="2"/>
        <v>-0.17732312000001116</v>
      </c>
      <c r="L104" s="29">
        <f t="shared" si="3"/>
        <v>3.1443488886538355E-2</v>
      </c>
    </row>
    <row r="105" spans="1:12">
      <c r="A105" s="18">
        <v>11026</v>
      </c>
      <c r="B105" s="28" t="s">
        <v>402</v>
      </c>
      <c r="C105" s="28" t="s">
        <v>728</v>
      </c>
      <c r="D105" s="28" t="s">
        <v>729</v>
      </c>
      <c r="E105" s="11">
        <v>2769969.5789999999</v>
      </c>
      <c r="F105" s="11">
        <v>1686502.1270000001</v>
      </c>
      <c r="G105" s="9">
        <v>265.93</v>
      </c>
      <c r="H105" s="9">
        <v>241.161</v>
      </c>
      <c r="I105" s="30" t="s">
        <v>92</v>
      </c>
      <c r="J105" s="9">
        <v>240.86856079</v>
      </c>
      <c r="K105" s="29">
        <f t="shared" si="2"/>
        <v>-0.29243920999999773</v>
      </c>
      <c r="L105" s="29">
        <f t="shared" si="3"/>
        <v>8.5520691545422772E-2</v>
      </c>
    </row>
    <row r="106" spans="1:12">
      <c r="A106" s="18">
        <v>11027</v>
      </c>
      <c r="B106" s="28" t="s">
        <v>402</v>
      </c>
      <c r="C106" s="28" t="s">
        <v>730</v>
      </c>
      <c r="D106" s="28" t="s">
        <v>731</v>
      </c>
      <c r="E106" s="11">
        <v>2769686.727</v>
      </c>
      <c r="F106" s="11">
        <v>1686874.1780000001</v>
      </c>
      <c r="G106" s="9">
        <v>257.97899999999998</v>
      </c>
      <c r="H106" s="9">
        <v>233.18700000000001</v>
      </c>
      <c r="I106" s="30" t="s">
        <v>92</v>
      </c>
      <c r="J106" s="9">
        <v>233.13375854</v>
      </c>
      <c r="K106" s="29">
        <f t="shared" si="2"/>
        <v>-5.3241460000009511E-2</v>
      </c>
      <c r="L106" s="29">
        <f t="shared" si="3"/>
        <v>2.8346530629326126E-3</v>
      </c>
    </row>
    <row r="107" spans="1:12">
      <c r="A107" s="18">
        <v>11028</v>
      </c>
      <c r="B107" s="28" t="s">
        <v>402</v>
      </c>
      <c r="C107" s="28" t="s">
        <v>732</v>
      </c>
      <c r="D107" s="28" t="s">
        <v>733</v>
      </c>
      <c r="E107" s="11">
        <v>2769397.2480000001</v>
      </c>
      <c r="F107" s="11">
        <v>1687069.608</v>
      </c>
      <c r="G107" s="9">
        <v>257.01100000000002</v>
      </c>
      <c r="H107" s="9">
        <v>232.21299999999999</v>
      </c>
      <c r="I107" s="30" t="s">
        <v>92</v>
      </c>
      <c r="J107" s="9">
        <v>231.80519104000001</v>
      </c>
      <c r="K107" s="29">
        <f t="shared" si="2"/>
        <v>-0.40780895999998279</v>
      </c>
      <c r="L107" s="29">
        <f t="shared" si="3"/>
        <v>0.16630814785626757</v>
      </c>
    </row>
    <row r="108" spans="1:12">
      <c r="A108" s="18">
        <v>11029</v>
      </c>
      <c r="B108" s="28" t="s">
        <v>402</v>
      </c>
      <c r="C108" s="28" t="s">
        <v>734</v>
      </c>
      <c r="D108" s="28" t="s">
        <v>735</v>
      </c>
      <c r="E108" s="11">
        <v>2769216.7259999998</v>
      </c>
      <c r="F108" s="11">
        <v>1687271.5279999999</v>
      </c>
      <c r="G108" s="9">
        <v>252.911</v>
      </c>
      <c r="H108" s="9">
        <v>228.102</v>
      </c>
      <c r="I108" s="30" t="s">
        <v>92</v>
      </c>
      <c r="J108" s="9">
        <v>227.55047607</v>
      </c>
      <c r="K108" s="29">
        <f t="shared" si="2"/>
        <v>-0.55152393000000188</v>
      </c>
      <c r="L108" s="29">
        <f t="shared" si="3"/>
        <v>0.30417864536264699</v>
      </c>
    </row>
    <row r="109" spans="1:12">
      <c r="A109" s="18">
        <v>11031</v>
      </c>
      <c r="B109" s="28" t="s">
        <v>402</v>
      </c>
      <c r="C109" s="28" t="s">
        <v>736</v>
      </c>
      <c r="D109" s="28" t="s">
        <v>737</v>
      </c>
      <c r="E109" s="11">
        <v>2768918.2790000001</v>
      </c>
      <c r="F109" s="11">
        <v>1687599.3149999999</v>
      </c>
      <c r="G109" s="9">
        <v>246.166</v>
      </c>
      <c r="H109" s="9">
        <v>221.33799999999999</v>
      </c>
      <c r="I109" s="30" t="s">
        <v>92</v>
      </c>
      <c r="J109" s="9">
        <v>220.92784119000001</v>
      </c>
      <c r="K109" s="29">
        <f t="shared" si="2"/>
        <v>-0.41015880999998444</v>
      </c>
      <c r="L109" s="29">
        <f t="shared" si="3"/>
        <v>0.16823024942060333</v>
      </c>
    </row>
    <row r="110" spans="1:12">
      <c r="A110" s="18">
        <v>11032</v>
      </c>
      <c r="B110" s="28" t="s">
        <v>402</v>
      </c>
      <c r="C110" s="28" t="s">
        <v>738</v>
      </c>
      <c r="D110" s="28" t="s">
        <v>739</v>
      </c>
      <c r="E110" s="11">
        <v>2768724.2420000001</v>
      </c>
      <c r="F110" s="11">
        <v>1687792.7039999999</v>
      </c>
      <c r="G110" s="9">
        <v>241.87700000000001</v>
      </c>
      <c r="H110" s="9">
        <v>217.03899999999999</v>
      </c>
      <c r="I110" s="30" t="s">
        <v>92</v>
      </c>
      <c r="J110" s="9">
        <v>216.73703003</v>
      </c>
      <c r="K110" s="29">
        <f t="shared" si="2"/>
        <v>-0.3019699699999876</v>
      </c>
      <c r="L110" s="29">
        <f t="shared" si="3"/>
        <v>9.1185862781793414E-2</v>
      </c>
    </row>
    <row r="111" spans="1:12">
      <c r="A111" s="18">
        <v>11033</v>
      </c>
      <c r="B111" s="28" t="s">
        <v>402</v>
      </c>
      <c r="C111" s="28" t="s">
        <v>740</v>
      </c>
      <c r="D111" s="28" t="s">
        <v>741</v>
      </c>
      <c r="E111" s="11">
        <v>2768730.0120000001</v>
      </c>
      <c r="F111" s="11">
        <v>1687991.6850000001</v>
      </c>
      <c r="G111" s="9">
        <v>239.155</v>
      </c>
      <c r="H111" s="9">
        <v>214.29900000000001</v>
      </c>
      <c r="I111" s="30" t="s">
        <v>92</v>
      </c>
      <c r="J111" s="9">
        <v>214.49313354</v>
      </c>
      <c r="K111" s="29">
        <f t="shared" si="2"/>
        <v>0.19413353999999572</v>
      </c>
      <c r="L111" s="29">
        <f t="shared" si="3"/>
        <v>3.768783135292994E-2</v>
      </c>
    </row>
    <row r="112" spans="1:12">
      <c r="A112" s="18">
        <v>11034</v>
      </c>
      <c r="B112" s="28" t="s">
        <v>402</v>
      </c>
      <c r="C112" s="28" t="s">
        <v>742</v>
      </c>
      <c r="D112" s="28" t="s">
        <v>743</v>
      </c>
      <c r="E112" s="11">
        <v>2768878.7</v>
      </c>
      <c r="F112" s="11">
        <v>1688084.3489999999</v>
      </c>
      <c r="G112" s="9">
        <v>239.071</v>
      </c>
      <c r="H112" s="9">
        <v>214.20099999999999</v>
      </c>
      <c r="I112" s="30" t="s">
        <v>92</v>
      </c>
      <c r="J112" s="9">
        <v>214.02235413</v>
      </c>
      <c r="K112" s="29">
        <f t="shared" si="2"/>
        <v>-0.17864586999999688</v>
      </c>
      <c r="L112" s="29">
        <f t="shared" si="3"/>
        <v>3.1914346868055783E-2</v>
      </c>
    </row>
    <row r="113" spans="1:12">
      <c r="A113" s="18">
        <v>11035</v>
      </c>
      <c r="B113" s="28" t="s">
        <v>402</v>
      </c>
      <c r="C113" s="28" t="s">
        <v>744</v>
      </c>
      <c r="D113" s="28" t="s">
        <v>745</v>
      </c>
      <c r="E113" s="11">
        <v>2768451.1609999998</v>
      </c>
      <c r="F113" s="11">
        <v>1688035.736</v>
      </c>
      <c r="G113" s="9">
        <v>236.26</v>
      </c>
      <c r="H113" s="9">
        <v>211.41</v>
      </c>
      <c r="I113" s="30" t="s">
        <v>92</v>
      </c>
      <c r="J113" s="9">
        <v>211.05419921999999</v>
      </c>
      <c r="K113" s="29">
        <f t="shared" si="2"/>
        <v>-0.35580078000000981</v>
      </c>
      <c r="L113" s="29">
        <f t="shared" si="3"/>
        <v>0.12659419504861538</v>
      </c>
    </row>
    <row r="114" spans="1:12">
      <c r="A114" s="18">
        <v>11036</v>
      </c>
      <c r="B114" s="28" t="s">
        <v>402</v>
      </c>
      <c r="C114" s="28" t="s">
        <v>746</v>
      </c>
      <c r="D114" s="28" t="s">
        <v>747</v>
      </c>
      <c r="E114" s="11">
        <v>2768138.2629999998</v>
      </c>
      <c r="F114" s="11">
        <v>1688294.148</v>
      </c>
      <c r="G114" s="9">
        <v>229.33600000000001</v>
      </c>
      <c r="H114" s="9">
        <v>204.47499999999999</v>
      </c>
      <c r="I114" s="30" t="s">
        <v>92</v>
      </c>
      <c r="J114" s="9">
        <v>204.32963562</v>
      </c>
      <c r="K114" s="29">
        <f t="shared" si="2"/>
        <v>-0.14536437999998952</v>
      </c>
      <c r="L114" s="29">
        <f t="shared" si="3"/>
        <v>2.1130802972781353E-2</v>
      </c>
    </row>
    <row r="115" spans="1:12">
      <c r="A115" s="18">
        <v>11037</v>
      </c>
      <c r="B115" s="28" t="s">
        <v>402</v>
      </c>
      <c r="C115" s="28" t="s">
        <v>748</v>
      </c>
      <c r="D115" s="28" t="s">
        <v>749</v>
      </c>
      <c r="E115" s="11">
        <v>2767933.3859999999</v>
      </c>
      <c r="F115" s="11">
        <v>1688466.8870000001</v>
      </c>
      <c r="G115" s="9">
        <v>229.17699999999999</v>
      </c>
      <c r="H115" s="9">
        <v>204.30699999999999</v>
      </c>
      <c r="I115" s="30" t="s">
        <v>92</v>
      </c>
      <c r="J115" s="9">
        <v>204.20698547000001</v>
      </c>
      <c r="K115" s="29">
        <f t="shared" si="2"/>
        <v>-0.10001452999998151</v>
      </c>
      <c r="L115" s="29">
        <f t="shared" si="3"/>
        <v>1.0002906211117201E-2</v>
      </c>
    </row>
    <row r="116" spans="1:12">
      <c r="A116" s="18">
        <v>11038</v>
      </c>
      <c r="B116" s="28" t="s">
        <v>402</v>
      </c>
      <c r="C116" s="28" t="s">
        <v>750</v>
      </c>
      <c r="D116" s="28" t="s">
        <v>751</v>
      </c>
      <c r="E116" s="11">
        <v>2767793.2480000001</v>
      </c>
      <c r="F116" s="11">
        <v>1688675.007</v>
      </c>
      <c r="G116" s="9">
        <v>230.727</v>
      </c>
      <c r="H116" s="9">
        <v>205.84299999999999</v>
      </c>
      <c r="I116" s="30" t="s">
        <v>92</v>
      </c>
      <c r="J116" s="9">
        <v>205.70999146</v>
      </c>
      <c r="K116" s="29">
        <f t="shared" si="2"/>
        <v>-0.13300853999999163</v>
      </c>
      <c r="L116" s="29">
        <f t="shared" si="3"/>
        <v>1.7691271712929373E-2</v>
      </c>
    </row>
    <row r="117" spans="1:12">
      <c r="A117" s="18">
        <v>11039</v>
      </c>
      <c r="B117" s="28" t="s">
        <v>402</v>
      </c>
      <c r="C117" s="28" t="s">
        <v>752</v>
      </c>
      <c r="D117" s="28" t="s">
        <v>753</v>
      </c>
      <c r="E117" s="11">
        <v>2767548.077</v>
      </c>
      <c r="F117" s="11">
        <v>1688782.1640000001</v>
      </c>
      <c r="G117" s="9">
        <v>233.43199999999999</v>
      </c>
      <c r="H117" s="9">
        <v>208.54599999999999</v>
      </c>
      <c r="I117" s="30" t="s">
        <v>92</v>
      </c>
      <c r="J117" s="9">
        <v>208.50393677</v>
      </c>
      <c r="K117" s="29">
        <f t="shared" si="2"/>
        <v>-4.2063229999996565E-2</v>
      </c>
      <c r="L117" s="29">
        <f t="shared" si="3"/>
        <v>1.7693153180326111E-3</v>
      </c>
    </row>
    <row r="118" spans="1:12">
      <c r="A118" s="18">
        <v>11040</v>
      </c>
      <c r="B118" s="28" t="s">
        <v>402</v>
      </c>
      <c r="C118" s="28" t="s">
        <v>754</v>
      </c>
      <c r="D118" s="28" t="s">
        <v>755</v>
      </c>
      <c r="E118" s="11">
        <v>2767400.8050000002</v>
      </c>
      <c r="F118" s="11">
        <v>1689011.409</v>
      </c>
      <c r="G118" s="9">
        <v>236.774</v>
      </c>
      <c r="H118" s="9">
        <v>211.87299999999999</v>
      </c>
      <c r="I118" s="30" t="s">
        <v>92</v>
      </c>
      <c r="J118" s="9">
        <v>211.78671265</v>
      </c>
      <c r="K118" s="29">
        <f t="shared" si="2"/>
        <v>-8.6287349999992102E-2</v>
      </c>
      <c r="L118" s="29">
        <f t="shared" si="3"/>
        <v>7.4455067700211373E-3</v>
      </c>
    </row>
    <row r="119" spans="1:12">
      <c r="A119" s="18">
        <v>11041</v>
      </c>
      <c r="B119" s="28" t="s">
        <v>402</v>
      </c>
      <c r="C119" s="28" t="s">
        <v>756</v>
      </c>
      <c r="D119" s="28" t="s">
        <v>757</v>
      </c>
      <c r="E119" s="11">
        <v>2767188.5189999999</v>
      </c>
      <c r="F119" s="11">
        <v>1689164.2379999999</v>
      </c>
      <c r="G119" s="9">
        <v>237.881</v>
      </c>
      <c r="H119" s="9">
        <v>212.97300000000001</v>
      </c>
      <c r="I119" s="30" t="s">
        <v>92</v>
      </c>
      <c r="J119" s="9">
        <v>212.97207642000001</v>
      </c>
      <c r="K119" s="29">
        <f t="shared" si="2"/>
        <v>-9.2358000000558604E-4</v>
      </c>
      <c r="L119" s="29">
        <f t="shared" si="3"/>
        <v>8.530000164103183E-7</v>
      </c>
    </row>
    <row r="120" spans="1:12">
      <c r="A120" s="18">
        <v>11042</v>
      </c>
      <c r="B120" s="28" t="s">
        <v>402</v>
      </c>
      <c r="C120" s="28" t="s">
        <v>758</v>
      </c>
      <c r="D120" s="28" t="s">
        <v>759</v>
      </c>
      <c r="E120" s="11">
        <v>2766978.19</v>
      </c>
      <c r="F120" s="11">
        <v>1689327.621</v>
      </c>
      <c r="G120" s="9">
        <v>239.392</v>
      </c>
      <c r="H120" s="9">
        <v>214.477</v>
      </c>
      <c r="I120" s="30" t="s">
        <v>92</v>
      </c>
      <c r="J120" s="9">
        <v>214.46191406</v>
      </c>
      <c r="K120" s="29">
        <f t="shared" si="2"/>
        <v>-1.5085940000005849E-2</v>
      </c>
      <c r="L120" s="29">
        <f t="shared" si="3"/>
        <v>2.2758558568377647E-4</v>
      </c>
    </row>
    <row r="121" spans="1:12">
      <c r="A121" s="18">
        <v>11043</v>
      </c>
      <c r="B121" s="28" t="s">
        <v>402</v>
      </c>
      <c r="C121" s="28" t="s">
        <v>760</v>
      </c>
      <c r="D121" s="28" t="s">
        <v>761</v>
      </c>
      <c r="E121" s="11">
        <v>2766735.5410000002</v>
      </c>
      <c r="F121" s="11">
        <v>1689401.2819999999</v>
      </c>
      <c r="G121" s="9">
        <v>240.22200000000001</v>
      </c>
      <c r="H121" s="9">
        <v>215.30799999999999</v>
      </c>
      <c r="I121" s="30" t="s">
        <v>92</v>
      </c>
      <c r="J121" s="9">
        <v>215.18107605</v>
      </c>
      <c r="K121" s="29">
        <f t="shared" si="2"/>
        <v>-0.12692394999999124</v>
      </c>
      <c r="L121" s="29">
        <f t="shared" si="3"/>
        <v>1.6109689083600276E-2</v>
      </c>
    </row>
    <row r="122" spans="1:12">
      <c r="A122" s="18">
        <v>11044</v>
      </c>
      <c r="B122" s="28" t="s">
        <v>402</v>
      </c>
      <c r="C122" s="28" t="s">
        <v>762</v>
      </c>
      <c r="D122" s="28" t="s">
        <v>763</v>
      </c>
      <c r="E122" s="11">
        <v>2766522.4109999998</v>
      </c>
      <c r="F122" s="11">
        <v>1689570.4010000001</v>
      </c>
      <c r="G122" s="9">
        <v>240.83</v>
      </c>
      <c r="H122" s="9">
        <v>215.90799999999999</v>
      </c>
      <c r="I122" s="30" t="s">
        <v>92</v>
      </c>
      <c r="J122" s="9">
        <v>215.87074279999999</v>
      </c>
      <c r="K122" s="29">
        <f t="shared" si="2"/>
        <v>-3.7257199999999102E-2</v>
      </c>
      <c r="L122" s="29">
        <f t="shared" si="3"/>
        <v>1.3880989518399332E-3</v>
      </c>
    </row>
    <row r="123" spans="1:12">
      <c r="A123" s="18">
        <v>11045</v>
      </c>
      <c r="B123" s="28" t="s">
        <v>402</v>
      </c>
      <c r="C123" s="28" t="s">
        <v>764</v>
      </c>
      <c r="D123" s="28" t="s">
        <v>765</v>
      </c>
      <c r="E123" s="11">
        <v>2766440.9509999999</v>
      </c>
      <c r="F123" s="11">
        <v>1689394.29</v>
      </c>
      <c r="G123" s="9">
        <v>242.64099999999999</v>
      </c>
      <c r="H123" s="9">
        <v>217.738</v>
      </c>
      <c r="I123" s="30" t="s">
        <v>92</v>
      </c>
      <c r="J123" s="9">
        <v>217.80625916</v>
      </c>
      <c r="K123" s="29">
        <f t="shared" si="2"/>
        <v>6.8259159999996655E-2</v>
      </c>
      <c r="L123" s="29">
        <f t="shared" si="3"/>
        <v>4.659312923905143E-3</v>
      </c>
    </row>
    <row r="124" spans="1:12">
      <c r="A124" s="18">
        <v>11046</v>
      </c>
      <c r="B124" s="28" t="s">
        <v>402</v>
      </c>
      <c r="C124" s="28" t="s">
        <v>766</v>
      </c>
      <c r="D124" s="28" t="s">
        <v>767</v>
      </c>
      <c r="E124" s="11">
        <v>2767077.6609999998</v>
      </c>
      <c r="F124" s="11">
        <v>1688982.348</v>
      </c>
      <c r="G124" s="9">
        <v>238.798</v>
      </c>
      <c r="H124" s="9">
        <v>213.911</v>
      </c>
      <c r="I124" s="30" t="s">
        <v>92</v>
      </c>
      <c r="J124" s="9">
        <v>213.7902832</v>
      </c>
      <c r="K124" s="29">
        <f t="shared" si="2"/>
        <v>-0.12071679999999674</v>
      </c>
      <c r="L124" s="29">
        <f t="shared" si="3"/>
        <v>1.4572545802239212E-2</v>
      </c>
    </row>
    <row r="125" spans="1:12">
      <c r="A125" s="18">
        <v>11047</v>
      </c>
      <c r="B125" s="28" t="s">
        <v>402</v>
      </c>
      <c r="C125" s="28" t="s">
        <v>768</v>
      </c>
      <c r="D125" s="28" t="s">
        <v>769</v>
      </c>
      <c r="E125" s="11">
        <v>2767347.81</v>
      </c>
      <c r="F125" s="11">
        <v>1688823.504</v>
      </c>
      <c r="G125" s="9">
        <v>234.34100000000001</v>
      </c>
      <c r="H125" s="9">
        <v>209.459</v>
      </c>
      <c r="I125" s="30" t="s">
        <v>92</v>
      </c>
      <c r="J125" s="9">
        <v>209.36541747999999</v>
      </c>
      <c r="K125" s="29">
        <f t="shared" si="2"/>
        <v>-9.3582520000012437E-2</v>
      </c>
      <c r="L125" s="29">
        <f t="shared" si="3"/>
        <v>8.7576880495527278E-3</v>
      </c>
    </row>
    <row r="126" spans="1:12">
      <c r="A126" s="18">
        <v>11048</v>
      </c>
      <c r="B126" s="28" t="s">
        <v>402</v>
      </c>
      <c r="C126" s="28" t="s">
        <v>770</v>
      </c>
      <c r="D126" s="28" t="s">
        <v>771</v>
      </c>
      <c r="E126" s="11">
        <v>2767566.8820000002</v>
      </c>
      <c r="F126" s="11">
        <v>1688658.9790000001</v>
      </c>
      <c r="G126" s="9">
        <v>230.34700000000001</v>
      </c>
      <c r="H126" s="9">
        <v>205.47200000000001</v>
      </c>
      <c r="I126" s="30" t="s">
        <v>92</v>
      </c>
      <c r="J126" s="9">
        <v>205.36346435999999</v>
      </c>
      <c r="K126" s="29">
        <f t="shared" si="2"/>
        <v>-0.1085356400000137</v>
      </c>
      <c r="L126" s="29">
        <f t="shared" si="3"/>
        <v>1.1779985150212573E-2</v>
      </c>
    </row>
    <row r="127" spans="1:12">
      <c r="A127" s="18">
        <v>11049</v>
      </c>
      <c r="B127" s="28" t="s">
        <v>402</v>
      </c>
      <c r="C127" s="28" t="s">
        <v>772</v>
      </c>
      <c r="D127" s="28" t="s">
        <v>773</v>
      </c>
      <c r="E127" s="11">
        <v>2767778.088</v>
      </c>
      <c r="F127" s="11">
        <v>1688484.6710000001</v>
      </c>
      <c r="G127" s="9">
        <v>229.917</v>
      </c>
      <c r="H127" s="9">
        <v>205.05099999999999</v>
      </c>
      <c r="I127" s="30" t="s">
        <v>92</v>
      </c>
      <c r="J127" s="9">
        <v>204.99659729000001</v>
      </c>
      <c r="K127" s="29">
        <f t="shared" si="2"/>
        <v>-5.4402709999976651E-2</v>
      </c>
      <c r="L127" s="29">
        <f t="shared" si="3"/>
        <v>2.9596548553415597E-3</v>
      </c>
    </row>
    <row r="128" spans="1:12">
      <c r="A128" s="18">
        <v>11050</v>
      </c>
      <c r="B128" s="28" t="s">
        <v>402</v>
      </c>
      <c r="C128" s="28" t="s">
        <v>774</v>
      </c>
      <c r="D128" s="28" t="s">
        <v>775</v>
      </c>
      <c r="E128" s="11">
        <v>2767689.977</v>
      </c>
      <c r="F128" s="11">
        <v>1688258.659</v>
      </c>
      <c r="G128" s="9">
        <v>238.255</v>
      </c>
      <c r="H128" s="9">
        <v>213.41300000000001</v>
      </c>
      <c r="I128" s="30" t="s">
        <v>92</v>
      </c>
      <c r="J128" s="9">
        <v>213.31739807</v>
      </c>
      <c r="K128" s="29">
        <f t="shared" si="2"/>
        <v>-9.5601930000015045E-2</v>
      </c>
      <c r="L128" s="29">
        <f t="shared" si="3"/>
        <v>9.1397290197277759E-3</v>
      </c>
    </row>
    <row r="129" spans="1:12">
      <c r="A129" s="18">
        <v>11051</v>
      </c>
      <c r="B129" s="28" t="s">
        <v>402</v>
      </c>
      <c r="C129" s="28" t="s">
        <v>776</v>
      </c>
      <c r="D129" s="28" t="s">
        <v>777</v>
      </c>
      <c r="E129" s="11">
        <v>2767642.6060000001</v>
      </c>
      <c r="F129" s="11">
        <v>1688038.102</v>
      </c>
      <c r="G129" s="9">
        <v>232.92099999999999</v>
      </c>
      <c r="H129" s="9">
        <v>208.1</v>
      </c>
      <c r="I129" s="30" t="s">
        <v>92</v>
      </c>
      <c r="J129" s="9">
        <v>208.05824279999999</v>
      </c>
      <c r="K129" s="29">
        <f t="shared" si="2"/>
        <v>-4.1757200000006378E-2</v>
      </c>
      <c r="L129" s="29">
        <f t="shared" si="3"/>
        <v>1.7436637518405327E-3</v>
      </c>
    </row>
    <row r="130" spans="1:12">
      <c r="A130" s="18">
        <v>11052</v>
      </c>
      <c r="B130" s="28" t="s">
        <v>402</v>
      </c>
      <c r="C130" s="28" t="s">
        <v>778</v>
      </c>
      <c r="D130" s="28" t="s">
        <v>779</v>
      </c>
      <c r="E130" s="11">
        <v>2767457.361</v>
      </c>
      <c r="F130" s="11">
        <v>1687760.0419999999</v>
      </c>
      <c r="G130" s="9">
        <v>232.47300000000001</v>
      </c>
      <c r="H130" s="9">
        <v>207.684</v>
      </c>
      <c r="I130" s="30" t="s">
        <v>92</v>
      </c>
      <c r="J130" s="9">
        <v>207.70773315</v>
      </c>
      <c r="K130" s="29">
        <f t="shared" si="2"/>
        <v>2.3733149999998204E-2</v>
      </c>
      <c r="L130" s="29">
        <f t="shared" si="3"/>
        <v>5.6326240892241473E-4</v>
      </c>
    </row>
    <row r="131" spans="1:12">
      <c r="A131" s="18">
        <v>11053</v>
      </c>
      <c r="B131" s="28" t="s">
        <v>402</v>
      </c>
      <c r="C131" s="28" t="s">
        <v>780</v>
      </c>
      <c r="D131" s="28" t="s">
        <v>781</v>
      </c>
      <c r="E131" s="11">
        <v>2767283.99</v>
      </c>
      <c r="F131" s="11">
        <v>1687545.696</v>
      </c>
      <c r="G131" s="9">
        <v>232.21600000000001</v>
      </c>
      <c r="H131" s="9">
        <v>207.452</v>
      </c>
      <c r="I131" s="30" t="s">
        <v>92</v>
      </c>
      <c r="J131" s="9">
        <v>207.19934082</v>
      </c>
      <c r="K131" s="29">
        <f t="shared" ref="K131:K194" si="4">J131-H131</f>
        <v>-0.25265917999999488</v>
      </c>
      <c r="L131" s="29">
        <f t="shared" ref="L131:L194" si="5">K131*K131</f>
        <v>6.383666123826981E-2</v>
      </c>
    </row>
    <row r="132" spans="1:12">
      <c r="A132" s="18">
        <v>11054</v>
      </c>
      <c r="B132" s="28" t="s">
        <v>402</v>
      </c>
      <c r="C132" s="28" t="s">
        <v>782</v>
      </c>
      <c r="D132" s="28" t="s">
        <v>783</v>
      </c>
      <c r="E132" s="11">
        <v>2767116.43</v>
      </c>
      <c r="F132" s="11">
        <v>1687340.527</v>
      </c>
      <c r="G132" s="9">
        <v>232.251</v>
      </c>
      <c r="H132" s="9">
        <v>207.512</v>
      </c>
      <c r="I132" s="30" t="s">
        <v>92</v>
      </c>
      <c r="J132" s="9">
        <v>207.38058472</v>
      </c>
      <c r="K132" s="29">
        <f t="shared" si="4"/>
        <v>-0.1314152799999988</v>
      </c>
      <c r="L132" s="29">
        <f t="shared" si="5"/>
        <v>1.7269975817478085E-2</v>
      </c>
    </row>
    <row r="133" spans="1:12">
      <c r="A133" s="18">
        <v>11055</v>
      </c>
      <c r="B133" s="28" t="s">
        <v>402</v>
      </c>
      <c r="C133" s="28" t="s">
        <v>784</v>
      </c>
      <c r="D133" s="28" t="s">
        <v>785</v>
      </c>
      <c r="E133" s="11">
        <v>2766944.9750000001</v>
      </c>
      <c r="F133" s="11">
        <v>1687131.2139999999</v>
      </c>
      <c r="G133" s="9">
        <v>231.91200000000001</v>
      </c>
      <c r="H133" s="9">
        <v>207.197</v>
      </c>
      <c r="I133" s="30" t="s">
        <v>92</v>
      </c>
      <c r="J133" s="9">
        <v>207.19367980999999</v>
      </c>
      <c r="K133" s="29">
        <f t="shared" si="4"/>
        <v>-3.3201900000108253E-3</v>
      </c>
      <c r="L133" s="29">
        <f t="shared" si="5"/>
        <v>1.1023661636171883E-5</v>
      </c>
    </row>
    <row r="134" spans="1:12">
      <c r="A134" s="18">
        <v>11056</v>
      </c>
      <c r="B134" s="28" t="s">
        <v>402</v>
      </c>
      <c r="C134" s="28" t="s">
        <v>786</v>
      </c>
      <c r="D134" s="28" t="s">
        <v>787</v>
      </c>
      <c r="E134" s="11">
        <v>2766782.037</v>
      </c>
      <c r="F134" s="11">
        <v>1686930.736</v>
      </c>
      <c r="G134" s="9">
        <v>231.595</v>
      </c>
      <c r="H134" s="9">
        <v>206.904</v>
      </c>
      <c r="I134" s="30" t="s">
        <v>92</v>
      </c>
      <c r="J134" s="9">
        <v>206.89089966</v>
      </c>
      <c r="K134" s="29">
        <f t="shared" si="4"/>
        <v>-1.3100339999994048E-2</v>
      </c>
      <c r="L134" s="29">
        <f t="shared" si="5"/>
        <v>1.7161890811544407E-4</v>
      </c>
    </row>
    <row r="135" spans="1:12">
      <c r="A135" s="18">
        <v>11057</v>
      </c>
      <c r="B135" s="28" t="s">
        <v>402</v>
      </c>
      <c r="C135" s="28" t="s">
        <v>788</v>
      </c>
      <c r="D135" s="28" t="s">
        <v>789</v>
      </c>
      <c r="E135" s="11">
        <v>2766958.3509999998</v>
      </c>
      <c r="F135" s="11">
        <v>1687042.0549999999</v>
      </c>
      <c r="G135" s="9">
        <v>228.602</v>
      </c>
      <c r="H135" s="9">
        <v>203.89500000000001</v>
      </c>
      <c r="I135" s="30" t="s">
        <v>92</v>
      </c>
      <c r="J135" s="9">
        <v>203.83872986</v>
      </c>
      <c r="K135" s="29">
        <f t="shared" si="4"/>
        <v>-5.6270140000009405E-2</v>
      </c>
      <c r="L135" s="29">
        <f t="shared" si="5"/>
        <v>3.1663286556206584E-3</v>
      </c>
    </row>
    <row r="136" spans="1:12">
      <c r="A136" s="18">
        <v>11058</v>
      </c>
      <c r="B136" s="28" t="s">
        <v>402</v>
      </c>
      <c r="C136" s="28" t="s">
        <v>790</v>
      </c>
      <c r="D136" s="28" t="s">
        <v>791</v>
      </c>
      <c r="E136" s="11">
        <v>2767134.9309999999</v>
      </c>
      <c r="F136" s="11">
        <v>1687261.1629999999</v>
      </c>
      <c r="G136" s="9">
        <v>232.2</v>
      </c>
      <c r="H136" s="9">
        <v>207.46700000000001</v>
      </c>
      <c r="I136" s="30" t="s">
        <v>92</v>
      </c>
      <c r="J136" s="9">
        <v>207.23901366999999</v>
      </c>
      <c r="K136" s="29">
        <f t="shared" si="4"/>
        <v>-0.22798633000002155</v>
      </c>
      <c r="L136" s="29">
        <f t="shared" si="5"/>
        <v>5.1977766666878727E-2</v>
      </c>
    </row>
    <row r="137" spans="1:12">
      <c r="A137" s="18">
        <v>11059</v>
      </c>
      <c r="B137" s="28" t="s">
        <v>402</v>
      </c>
      <c r="C137" s="28" t="s">
        <v>792</v>
      </c>
      <c r="D137" s="28" t="s">
        <v>793</v>
      </c>
      <c r="E137" s="11">
        <v>2767286.4160000002</v>
      </c>
      <c r="F137" s="11">
        <v>1687491.5260000001</v>
      </c>
      <c r="G137" s="9">
        <v>232.73699999999999</v>
      </c>
      <c r="H137" s="9">
        <v>207.97800000000001</v>
      </c>
      <c r="I137" s="30" t="s">
        <v>92</v>
      </c>
      <c r="J137" s="9">
        <v>207.76266479</v>
      </c>
      <c r="K137" s="29">
        <f t="shared" si="4"/>
        <v>-0.21533521000000633</v>
      </c>
      <c r="L137" s="29">
        <f t="shared" si="5"/>
        <v>4.6369252665746825E-2</v>
      </c>
    </row>
    <row r="138" spans="1:12">
      <c r="A138" s="18">
        <v>12000</v>
      </c>
      <c r="B138" s="28" t="s">
        <v>253</v>
      </c>
      <c r="C138" s="28" t="s">
        <v>794</v>
      </c>
      <c r="D138" s="28" t="s">
        <v>795</v>
      </c>
      <c r="E138" s="11">
        <v>2713209.659</v>
      </c>
      <c r="F138" s="11">
        <v>1637092.0390000001</v>
      </c>
      <c r="G138" s="9">
        <v>226.99799999999999</v>
      </c>
      <c r="H138" s="9">
        <v>206.56700000000001</v>
      </c>
      <c r="I138" s="30" t="s">
        <v>92</v>
      </c>
      <c r="J138" s="9">
        <v>206.18429565</v>
      </c>
      <c r="K138" s="29">
        <f t="shared" si="4"/>
        <v>-0.38270435000001157</v>
      </c>
      <c r="L138" s="29">
        <f t="shared" si="5"/>
        <v>0.14646261950893136</v>
      </c>
    </row>
    <row r="139" spans="1:12">
      <c r="A139" s="18">
        <v>12001</v>
      </c>
      <c r="B139" s="28" t="s">
        <v>253</v>
      </c>
      <c r="C139" s="28" t="s">
        <v>796</v>
      </c>
      <c r="D139" s="28" t="s">
        <v>797</v>
      </c>
      <c r="E139" s="11">
        <v>2712961.8</v>
      </c>
      <c r="F139" s="11">
        <v>1637108.8840000001</v>
      </c>
      <c r="G139" s="9">
        <v>226.47</v>
      </c>
      <c r="H139" s="9">
        <v>206.036</v>
      </c>
      <c r="I139" s="30" t="s">
        <v>92</v>
      </c>
      <c r="J139" s="9">
        <v>205.69485474000001</v>
      </c>
      <c r="K139" s="29">
        <f t="shared" si="4"/>
        <v>-0.34114525999999046</v>
      </c>
      <c r="L139" s="29">
        <f t="shared" si="5"/>
        <v>0.11638008842046109</v>
      </c>
    </row>
    <row r="140" spans="1:12">
      <c r="A140" s="18">
        <v>12002</v>
      </c>
      <c r="B140" s="28" t="s">
        <v>253</v>
      </c>
      <c r="C140" s="28" t="s">
        <v>798</v>
      </c>
      <c r="D140" s="28" t="s">
        <v>799</v>
      </c>
      <c r="E140" s="11">
        <v>2712705.6540000001</v>
      </c>
      <c r="F140" s="11">
        <v>1637103.3570000001</v>
      </c>
      <c r="G140" s="9">
        <v>227.72300000000001</v>
      </c>
      <c r="H140" s="9">
        <v>207.285</v>
      </c>
      <c r="I140" s="30" t="s">
        <v>92</v>
      </c>
      <c r="J140" s="9">
        <v>206.87263489</v>
      </c>
      <c r="K140" s="29">
        <f t="shared" si="4"/>
        <v>-0.41236510999999609</v>
      </c>
      <c r="L140" s="29">
        <f t="shared" si="5"/>
        <v>0.17004498394530887</v>
      </c>
    </row>
    <row r="141" spans="1:12">
      <c r="A141" s="18">
        <v>12003</v>
      </c>
      <c r="B141" s="28" t="s">
        <v>253</v>
      </c>
      <c r="C141" s="28" t="s">
        <v>800</v>
      </c>
      <c r="D141" s="28" t="s">
        <v>801</v>
      </c>
      <c r="E141" s="11">
        <v>2712444.3050000002</v>
      </c>
      <c r="F141" s="11">
        <v>1637098.89</v>
      </c>
      <c r="G141" s="9">
        <v>227.63200000000001</v>
      </c>
      <c r="H141" s="9">
        <v>207.19300000000001</v>
      </c>
      <c r="I141" s="30" t="s">
        <v>92</v>
      </c>
      <c r="J141" s="9">
        <v>206.75175476000001</v>
      </c>
      <c r="K141" s="29">
        <f t="shared" si="4"/>
        <v>-0.44124524000000065</v>
      </c>
      <c r="L141" s="29">
        <f t="shared" si="5"/>
        <v>0.19469736182265818</v>
      </c>
    </row>
    <row r="142" spans="1:12">
      <c r="A142" s="18">
        <v>12004</v>
      </c>
      <c r="B142" s="28" t="s">
        <v>253</v>
      </c>
      <c r="C142" s="28" t="s">
        <v>802</v>
      </c>
      <c r="D142" s="28" t="s">
        <v>803</v>
      </c>
      <c r="E142" s="11">
        <v>2712195.1150000002</v>
      </c>
      <c r="F142" s="11">
        <v>1637092.298</v>
      </c>
      <c r="G142" s="9">
        <v>230.876</v>
      </c>
      <c r="H142" s="9">
        <v>210.435</v>
      </c>
      <c r="I142" s="30" t="s">
        <v>92</v>
      </c>
      <c r="J142" s="9">
        <v>210.29389954000001</v>
      </c>
      <c r="K142" s="29">
        <f t="shared" si="4"/>
        <v>-0.14110045999998988</v>
      </c>
      <c r="L142" s="29">
        <f t="shared" si="5"/>
        <v>1.9909339812208743E-2</v>
      </c>
    </row>
    <row r="143" spans="1:12">
      <c r="A143" s="18">
        <v>12005</v>
      </c>
      <c r="B143" s="28" t="s">
        <v>253</v>
      </c>
      <c r="C143" s="28" t="s">
        <v>804</v>
      </c>
      <c r="D143" s="28" t="s">
        <v>805</v>
      </c>
      <c r="E143" s="11">
        <v>2711947.3110000002</v>
      </c>
      <c r="F143" s="11">
        <v>1637076.7350000001</v>
      </c>
      <c r="G143" s="9">
        <v>233.29900000000001</v>
      </c>
      <c r="H143" s="9">
        <v>212.858</v>
      </c>
      <c r="I143" s="30" t="s">
        <v>92</v>
      </c>
      <c r="J143" s="9">
        <v>212.67730713</v>
      </c>
      <c r="K143" s="29">
        <f t="shared" si="4"/>
        <v>-0.18069287000000145</v>
      </c>
      <c r="L143" s="29">
        <f t="shared" si="5"/>
        <v>3.264991326883742E-2</v>
      </c>
    </row>
    <row r="144" spans="1:12">
      <c r="A144" s="18">
        <v>12006</v>
      </c>
      <c r="B144" s="28" t="s">
        <v>253</v>
      </c>
      <c r="C144" s="28" t="s">
        <v>806</v>
      </c>
      <c r="D144" s="28" t="s">
        <v>807</v>
      </c>
      <c r="E144" s="11">
        <v>2711664.4870000002</v>
      </c>
      <c r="F144" s="11">
        <v>1637058.7069999999</v>
      </c>
      <c r="G144" s="9">
        <v>234.548</v>
      </c>
      <c r="H144" s="9">
        <v>214.10599999999999</v>
      </c>
      <c r="I144" s="30" t="s">
        <v>92</v>
      </c>
      <c r="J144" s="9">
        <v>213.61384583</v>
      </c>
      <c r="K144" s="29">
        <f t="shared" si="4"/>
        <v>-0.49215416999999206</v>
      </c>
      <c r="L144" s="29">
        <f t="shared" si="5"/>
        <v>0.2422157270483811</v>
      </c>
    </row>
    <row r="145" spans="1:12">
      <c r="A145" s="18">
        <v>12007</v>
      </c>
      <c r="B145" s="28" t="s">
        <v>253</v>
      </c>
      <c r="C145" s="28" t="s">
        <v>808</v>
      </c>
      <c r="D145" s="28" t="s">
        <v>809</v>
      </c>
      <c r="E145" s="11">
        <v>2711457.4479999999</v>
      </c>
      <c r="F145" s="11">
        <v>1637045.013</v>
      </c>
      <c r="G145" s="9">
        <v>236.66800000000001</v>
      </c>
      <c r="H145" s="9">
        <v>216.22499999999999</v>
      </c>
      <c r="I145" s="30" t="s">
        <v>92</v>
      </c>
      <c r="J145" s="9">
        <v>215.87020874000001</v>
      </c>
      <c r="K145" s="29">
        <f t="shared" si="4"/>
        <v>-0.35479125999998473</v>
      </c>
      <c r="L145" s="29">
        <f t="shared" si="5"/>
        <v>0.12587683817237677</v>
      </c>
    </row>
    <row r="146" spans="1:12">
      <c r="A146" s="18">
        <v>12008</v>
      </c>
      <c r="B146" s="28" t="s">
        <v>253</v>
      </c>
      <c r="C146" s="28" t="s">
        <v>810</v>
      </c>
      <c r="D146" s="28" t="s">
        <v>811</v>
      </c>
      <c r="E146" s="11">
        <v>2711192.1770000001</v>
      </c>
      <c r="F146" s="11">
        <v>1637029.398</v>
      </c>
      <c r="G146" s="9">
        <v>239.346</v>
      </c>
      <c r="H146" s="9">
        <v>218.90199999999999</v>
      </c>
      <c r="I146" s="30" t="s">
        <v>92</v>
      </c>
      <c r="J146" s="9">
        <v>218.82783508</v>
      </c>
      <c r="K146" s="29">
        <f t="shared" si="4"/>
        <v>-7.4164919999986978E-2</v>
      </c>
      <c r="L146" s="29">
        <f t="shared" si="5"/>
        <v>5.5004353586044687E-3</v>
      </c>
    </row>
    <row r="147" spans="1:12">
      <c r="A147" s="18">
        <v>12009</v>
      </c>
      <c r="B147" s="28" t="s">
        <v>253</v>
      </c>
      <c r="C147" s="28" t="s">
        <v>812</v>
      </c>
      <c r="D147" s="28" t="s">
        <v>813</v>
      </c>
      <c r="E147" s="11">
        <v>2710903.361</v>
      </c>
      <c r="F147" s="11">
        <v>1637011.0179999999</v>
      </c>
      <c r="G147" s="9">
        <v>242.339</v>
      </c>
      <c r="H147" s="9">
        <v>221.89500000000001</v>
      </c>
      <c r="I147" s="30" t="s">
        <v>92</v>
      </c>
      <c r="J147" s="9">
        <v>221.52644348000001</v>
      </c>
      <c r="K147" s="29">
        <f t="shared" si="4"/>
        <v>-0.3685565199999985</v>
      </c>
      <c r="L147" s="29">
        <f t="shared" si="5"/>
        <v>0.13583390843450929</v>
      </c>
    </row>
    <row r="148" spans="1:12">
      <c r="A148" s="18">
        <v>12010</v>
      </c>
      <c r="B148" s="28" t="s">
        <v>253</v>
      </c>
      <c r="C148" s="28" t="s">
        <v>814</v>
      </c>
      <c r="D148" s="28" t="s">
        <v>815</v>
      </c>
      <c r="E148" s="11">
        <v>2710638.699</v>
      </c>
      <c r="F148" s="11">
        <v>1636994.2039999999</v>
      </c>
      <c r="G148" s="9">
        <v>244.678</v>
      </c>
      <c r="H148" s="9">
        <v>224.233</v>
      </c>
      <c r="I148" s="30" t="s">
        <v>92</v>
      </c>
      <c r="J148" s="9">
        <v>223.99105835</v>
      </c>
      <c r="K148" s="29">
        <f t="shared" si="4"/>
        <v>-0.24194165000000112</v>
      </c>
      <c r="L148" s="29">
        <f t="shared" si="5"/>
        <v>5.853576200472304E-2</v>
      </c>
    </row>
    <row r="149" spans="1:12">
      <c r="A149" s="18">
        <v>12011</v>
      </c>
      <c r="B149" s="28" t="s">
        <v>253</v>
      </c>
      <c r="C149" s="28" t="s">
        <v>816</v>
      </c>
      <c r="D149" s="28" t="s">
        <v>817</v>
      </c>
      <c r="E149" s="11">
        <v>2710375.8859999999</v>
      </c>
      <c r="F149" s="11">
        <v>1636977.6370000001</v>
      </c>
      <c r="G149" s="9">
        <v>245.00299999999999</v>
      </c>
      <c r="H149" s="9">
        <v>224.55699999999999</v>
      </c>
      <c r="I149" s="30" t="s">
        <v>92</v>
      </c>
      <c r="J149" s="9">
        <v>224.07940674</v>
      </c>
      <c r="K149" s="29">
        <f t="shared" si="4"/>
        <v>-0.47759325999999191</v>
      </c>
      <c r="L149" s="29">
        <f t="shared" si="5"/>
        <v>0.22809532199741989</v>
      </c>
    </row>
    <row r="150" spans="1:12">
      <c r="A150" s="18">
        <v>12012</v>
      </c>
      <c r="B150" s="28" t="s">
        <v>253</v>
      </c>
      <c r="C150" s="28" t="s">
        <v>818</v>
      </c>
      <c r="D150" s="28" t="s">
        <v>819</v>
      </c>
      <c r="E150" s="11">
        <v>2710114.5389999999</v>
      </c>
      <c r="F150" s="11">
        <v>1636960.9439999999</v>
      </c>
      <c r="G150" s="9">
        <v>244.38800000000001</v>
      </c>
      <c r="H150" s="9">
        <v>223.941</v>
      </c>
      <c r="I150" s="30" t="s">
        <v>92</v>
      </c>
      <c r="J150" s="9">
        <v>223.67681884999999</v>
      </c>
      <c r="K150" s="29">
        <f t="shared" si="4"/>
        <v>-0.26418115000001308</v>
      </c>
      <c r="L150" s="29">
        <f t="shared" si="5"/>
        <v>6.9791680015329413E-2</v>
      </c>
    </row>
    <row r="151" spans="1:12">
      <c r="A151" s="18">
        <v>12013</v>
      </c>
      <c r="B151" s="28" t="s">
        <v>253</v>
      </c>
      <c r="C151" s="28" t="s">
        <v>820</v>
      </c>
      <c r="D151" s="28" t="s">
        <v>821</v>
      </c>
      <c r="E151" s="11">
        <v>2709856.0980000002</v>
      </c>
      <c r="F151" s="11">
        <v>1636944.5190000001</v>
      </c>
      <c r="G151" s="9">
        <v>244.93700000000001</v>
      </c>
      <c r="H151" s="9">
        <v>224.49</v>
      </c>
      <c r="I151" s="30" t="s">
        <v>92</v>
      </c>
      <c r="J151" s="9">
        <v>224.22937012</v>
      </c>
      <c r="K151" s="29">
        <f t="shared" si="4"/>
        <v>-0.26062988000001042</v>
      </c>
      <c r="L151" s="29">
        <f t="shared" si="5"/>
        <v>6.792793434881983E-2</v>
      </c>
    </row>
    <row r="152" spans="1:12">
      <c r="A152" s="18">
        <v>12014</v>
      </c>
      <c r="B152" s="28" t="s">
        <v>253</v>
      </c>
      <c r="C152" s="28" t="s">
        <v>822</v>
      </c>
      <c r="D152" s="28" t="s">
        <v>823</v>
      </c>
      <c r="E152" s="11">
        <v>2709595.8640000001</v>
      </c>
      <c r="F152" s="11">
        <v>1636928.132</v>
      </c>
      <c r="G152" s="9">
        <v>244.28200000000001</v>
      </c>
      <c r="H152" s="9">
        <v>223.834</v>
      </c>
      <c r="I152" s="30" t="s">
        <v>92</v>
      </c>
      <c r="J152" s="9">
        <v>223.24720764</v>
      </c>
      <c r="K152" s="29">
        <f t="shared" si="4"/>
        <v>-0.58679236000000401</v>
      </c>
      <c r="L152" s="29">
        <f t="shared" si="5"/>
        <v>0.34432527375437433</v>
      </c>
    </row>
    <row r="153" spans="1:12">
      <c r="A153" s="18">
        <v>12015</v>
      </c>
      <c r="B153" s="28" t="s">
        <v>253</v>
      </c>
      <c r="C153" s="28" t="s">
        <v>824</v>
      </c>
      <c r="D153" s="28" t="s">
        <v>825</v>
      </c>
      <c r="E153" s="11">
        <v>2709334.1239999998</v>
      </c>
      <c r="F153" s="11">
        <v>1636911.7069999999</v>
      </c>
      <c r="G153" s="9">
        <v>242.52</v>
      </c>
      <c r="H153" s="9">
        <v>222.071</v>
      </c>
      <c r="I153" s="30" t="s">
        <v>92</v>
      </c>
      <c r="J153" s="9">
        <v>221.76672363</v>
      </c>
      <c r="K153" s="29">
        <f t="shared" si="4"/>
        <v>-0.30427636999999663</v>
      </c>
      <c r="L153" s="29">
        <f t="shared" si="5"/>
        <v>9.2584109340374851E-2</v>
      </c>
    </row>
    <row r="154" spans="1:12">
      <c r="A154" s="18">
        <v>12016</v>
      </c>
      <c r="B154" s="28" t="s">
        <v>253</v>
      </c>
      <c r="C154" s="28" t="s">
        <v>826</v>
      </c>
      <c r="D154" s="28" t="s">
        <v>827</v>
      </c>
      <c r="E154" s="11">
        <v>2709063.6549999998</v>
      </c>
      <c r="F154" s="11">
        <v>1636894.872</v>
      </c>
      <c r="G154" s="9">
        <v>240.23099999999999</v>
      </c>
      <c r="H154" s="9">
        <v>219.78100000000001</v>
      </c>
      <c r="I154" s="30" t="s">
        <v>92</v>
      </c>
      <c r="J154" s="9">
        <v>219.14895630000001</v>
      </c>
      <c r="K154" s="29">
        <f t="shared" si="4"/>
        <v>-0.63204369999999699</v>
      </c>
      <c r="L154" s="29">
        <f t="shared" si="5"/>
        <v>0.39947923870968621</v>
      </c>
    </row>
    <row r="155" spans="1:12">
      <c r="A155" s="18">
        <v>12017</v>
      </c>
      <c r="B155" s="28" t="s">
        <v>253</v>
      </c>
      <c r="C155" s="28" t="s">
        <v>828</v>
      </c>
      <c r="D155" s="28" t="s">
        <v>829</v>
      </c>
      <c r="E155" s="11">
        <v>2708793.1140000001</v>
      </c>
      <c r="F155" s="11">
        <v>1636878.4669999999</v>
      </c>
      <c r="G155" s="9">
        <v>239.67</v>
      </c>
      <c r="H155" s="9">
        <v>219.21899999999999</v>
      </c>
      <c r="I155" s="30" t="s">
        <v>92</v>
      </c>
      <c r="J155" s="9">
        <v>218.94543457</v>
      </c>
      <c r="K155" s="29">
        <f t="shared" si="4"/>
        <v>-0.27356542999999078</v>
      </c>
      <c r="L155" s="29">
        <f t="shared" si="5"/>
        <v>7.4838044491079864E-2</v>
      </c>
    </row>
    <row r="156" spans="1:12">
      <c r="A156" s="18">
        <v>12018</v>
      </c>
      <c r="B156" s="28" t="s">
        <v>253</v>
      </c>
      <c r="C156" s="28" t="s">
        <v>830</v>
      </c>
      <c r="D156" s="28" t="s">
        <v>831</v>
      </c>
      <c r="E156" s="11">
        <v>2708530.18</v>
      </c>
      <c r="F156" s="11">
        <v>1636861.483</v>
      </c>
      <c r="G156" s="9">
        <v>240.297</v>
      </c>
      <c r="H156" s="9">
        <v>219.846</v>
      </c>
      <c r="I156" s="30" t="s">
        <v>92</v>
      </c>
      <c r="J156" s="9">
        <v>219.60610962000001</v>
      </c>
      <c r="K156" s="29">
        <f t="shared" si="4"/>
        <v>-0.23989037999999141</v>
      </c>
      <c r="L156" s="29">
        <f t="shared" si="5"/>
        <v>5.7547394416540276E-2</v>
      </c>
    </row>
    <row r="157" spans="1:12">
      <c r="A157" s="18">
        <v>12019</v>
      </c>
      <c r="B157" s="28" t="s">
        <v>253</v>
      </c>
      <c r="C157" s="28" t="s">
        <v>832</v>
      </c>
      <c r="D157" s="28" t="s">
        <v>833</v>
      </c>
      <c r="E157" s="11">
        <v>2708210.1979999999</v>
      </c>
      <c r="F157" s="11">
        <v>1636841.429</v>
      </c>
      <c r="G157" s="9">
        <v>239.751</v>
      </c>
      <c r="H157" s="9">
        <v>219.29900000000001</v>
      </c>
      <c r="I157" s="30" t="s">
        <v>92</v>
      </c>
      <c r="J157" s="9">
        <v>218.84391785</v>
      </c>
      <c r="K157" s="29">
        <f t="shared" si="4"/>
        <v>-0.45508215000000973</v>
      </c>
      <c r="L157" s="29">
        <f t="shared" si="5"/>
        <v>0.20709976324863136</v>
      </c>
    </row>
    <row r="158" spans="1:12">
      <c r="A158" s="18">
        <v>12020</v>
      </c>
      <c r="B158" s="28" t="s">
        <v>253</v>
      </c>
      <c r="C158" s="28" t="s">
        <v>834</v>
      </c>
      <c r="D158" s="28" t="s">
        <v>835</v>
      </c>
      <c r="E158" s="11">
        <v>2707950.5350000001</v>
      </c>
      <c r="F158" s="11">
        <v>1636825.436</v>
      </c>
      <c r="G158" s="9">
        <v>239.553</v>
      </c>
      <c r="H158" s="9">
        <v>219.1</v>
      </c>
      <c r="I158" s="30" t="s">
        <v>92</v>
      </c>
      <c r="J158" s="9">
        <v>218.79760741999999</v>
      </c>
      <c r="K158" s="29">
        <f t="shared" si="4"/>
        <v>-0.30239258000000291</v>
      </c>
      <c r="L158" s="29">
        <f t="shared" si="5"/>
        <v>9.1441272439058155E-2</v>
      </c>
    </row>
    <row r="159" spans="1:12">
      <c r="A159" s="18">
        <v>12021</v>
      </c>
      <c r="B159" s="28" t="s">
        <v>253</v>
      </c>
      <c r="C159" s="28" t="s">
        <v>836</v>
      </c>
      <c r="D159" s="28" t="s">
        <v>837</v>
      </c>
      <c r="E159" s="11">
        <v>2707696.2680000002</v>
      </c>
      <c r="F159" s="11">
        <v>1636809.4720000001</v>
      </c>
      <c r="G159" s="9">
        <v>238.39699999999999</v>
      </c>
      <c r="H159" s="9">
        <v>217.94300000000001</v>
      </c>
      <c r="I159" s="30" t="s">
        <v>92</v>
      </c>
      <c r="J159" s="9">
        <v>217.34181212999999</v>
      </c>
      <c r="K159" s="29">
        <f t="shared" si="4"/>
        <v>-0.60118787000001817</v>
      </c>
      <c r="L159" s="29">
        <f t="shared" si="5"/>
        <v>0.36142685503515876</v>
      </c>
    </row>
    <row r="160" spans="1:12">
      <c r="A160" s="18">
        <v>12022</v>
      </c>
      <c r="B160" s="28" t="s">
        <v>253</v>
      </c>
      <c r="C160" s="28" t="s">
        <v>838</v>
      </c>
      <c r="D160" s="28" t="s">
        <v>839</v>
      </c>
      <c r="E160" s="11">
        <v>2707438.358</v>
      </c>
      <c r="F160" s="11">
        <v>1636793.1270000001</v>
      </c>
      <c r="G160" s="9">
        <v>238.27</v>
      </c>
      <c r="H160" s="9">
        <v>217.816</v>
      </c>
      <c r="I160" s="30" t="s">
        <v>92</v>
      </c>
      <c r="J160" s="9">
        <v>217.50448607999999</v>
      </c>
      <c r="K160" s="29">
        <f t="shared" si="4"/>
        <v>-0.3115139200000101</v>
      </c>
      <c r="L160" s="29">
        <f t="shared" si="5"/>
        <v>9.7040922353772693E-2</v>
      </c>
    </row>
    <row r="161" spans="1:12">
      <c r="A161" s="18">
        <v>12023</v>
      </c>
      <c r="B161" s="28" t="s">
        <v>253</v>
      </c>
      <c r="C161" s="28" t="s">
        <v>840</v>
      </c>
      <c r="D161" s="28" t="s">
        <v>841</v>
      </c>
      <c r="E161" s="11">
        <v>2707176.108</v>
      </c>
      <c r="F161" s="11">
        <v>1636776.807</v>
      </c>
      <c r="G161" s="9">
        <v>237.203</v>
      </c>
      <c r="H161" s="9">
        <v>216.74799999999999</v>
      </c>
      <c r="I161" s="30" t="s">
        <v>92</v>
      </c>
      <c r="J161" s="9">
        <v>216.35153198</v>
      </c>
      <c r="K161" s="29">
        <f t="shared" si="4"/>
        <v>-0.39646801999998615</v>
      </c>
      <c r="L161" s="29">
        <f t="shared" si="5"/>
        <v>0.15718689088270943</v>
      </c>
    </row>
    <row r="162" spans="1:12">
      <c r="A162" s="18">
        <v>12024</v>
      </c>
      <c r="B162" s="28" t="s">
        <v>253</v>
      </c>
      <c r="C162" s="28" t="s">
        <v>842</v>
      </c>
      <c r="D162" s="28" t="s">
        <v>843</v>
      </c>
      <c r="E162" s="11">
        <v>2706914.5449999999</v>
      </c>
      <c r="F162" s="11">
        <v>1636760.2879999999</v>
      </c>
      <c r="G162" s="9">
        <v>235.489</v>
      </c>
      <c r="H162" s="9">
        <v>215.03299999999999</v>
      </c>
      <c r="I162" s="30" t="s">
        <v>92</v>
      </c>
      <c r="J162" s="9">
        <v>214.68560790999999</v>
      </c>
      <c r="K162" s="29">
        <f t="shared" si="4"/>
        <v>-0.3473920899999996</v>
      </c>
      <c r="L162" s="29">
        <f t="shared" si="5"/>
        <v>0.12068126419456782</v>
      </c>
    </row>
    <row r="163" spans="1:12">
      <c r="A163" s="18">
        <v>12025</v>
      </c>
      <c r="B163" s="28" t="s">
        <v>253</v>
      </c>
      <c r="C163" s="28" t="s">
        <v>844</v>
      </c>
      <c r="D163" s="28" t="s">
        <v>845</v>
      </c>
      <c r="E163" s="11">
        <v>2706655.1749999998</v>
      </c>
      <c r="F163" s="11">
        <v>1636743.6259999999</v>
      </c>
      <c r="G163" s="9">
        <v>235.524</v>
      </c>
      <c r="H163" s="9">
        <v>215.06700000000001</v>
      </c>
      <c r="I163" s="30" t="s">
        <v>92</v>
      </c>
      <c r="J163" s="9">
        <v>214.80197143999999</v>
      </c>
      <c r="K163" s="29">
        <f t="shared" si="4"/>
        <v>-0.26502856000001884</v>
      </c>
      <c r="L163" s="29">
        <f t="shared" si="5"/>
        <v>7.0240137615683582E-2</v>
      </c>
    </row>
    <row r="164" spans="1:12">
      <c r="A164" s="18">
        <v>12026</v>
      </c>
      <c r="B164" s="28" t="s">
        <v>253</v>
      </c>
      <c r="C164" s="28" t="s">
        <v>846</v>
      </c>
      <c r="D164" s="28" t="s">
        <v>847</v>
      </c>
      <c r="E164" s="11">
        <v>2706383.3020000001</v>
      </c>
      <c r="F164" s="11">
        <v>1636726.216</v>
      </c>
      <c r="G164" s="9">
        <v>234.81399999999999</v>
      </c>
      <c r="H164" s="9">
        <v>214.357</v>
      </c>
      <c r="I164" s="30" t="s">
        <v>92</v>
      </c>
      <c r="J164" s="9">
        <v>214.09500122</v>
      </c>
      <c r="K164" s="29">
        <f t="shared" si="4"/>
        <v>-0.26199877999999899</v>
      </c>
      <c r="L164" s="29">
        <f t="shared" si="5"/>
        <v>6.864336072148787E-2</v>
      </c>
    </row>
    <row r="165" spans="1:12">
      <c r="A165" s="18">
        <v>12027</v>
      </c>
      <c r="B165" s="28" t="s">
        <v>253</v>
      </c>
      <c r="C165" s="28" t="s">
        <v>848</v>
      </c>
      <c r="D165" s="28" t="s">
        <v>849</v>
      </c>
      <c r="E165" s="11">
        <v>2706124.4989999998</v>
      </c>
      <c r="F165" s="11">
        <v>1636710.8529999999</v>
      </c>
      <c r="G165" s="9">
        <v>232.75</v>
      </c>
      <c r="H165" s="9">
        <v>212.292</v>
      </c>
      <c r="I165" s="30" t="s">
        <v>92</v>
      </c>
      <c r="J165" s="9">
        <v>212.12850951999999</v>
      </c>
      <c r="K165" s="29">
        <f t="shared" si="4"/>
        <v>-0.16349048000000721</v>
      </c>
      <c r="L165" s="29">
        <f t="shared" si="5"/>
        <v>2.6729137050632758E-2</v>
      </c>
    </row>
    <row r="166" spans="1:12">
      <c r="A166" s="18">
        <v>12028</v>
      </c>
      <c r="B166" s="28" t="s">
        <v>253</v>
      </c>
      <c r="C166" s="28" t="s">
        <v>850</v>
      </c>
      <c r="D166" s="28" t="s">
        <v>851</v>
      </c>
      <c r="E166" s="11">
        <v>2705865.0729999999</v>
      </c>
      <c r="F166" s="11">
        <v>1636694.1540000001</v>
      </c>
      <c r="G166" s="9">
        <v>231.27600000000001</v>
      </c>
      <c r="H166" s="9">
        <v>210.81700000000001</v>
      </c>
      <c r="I166" s="30" t="s">
        <v>92</v>
      </c>
      <c r="J166" s="9">
        <v>210.43298340000001</v>
      </c>
      <c r="K166" s="29">
        <f t="shared" si="4"/>
        <v>-0.38401659999999538</v>
      </c>
      <c r="L166" s="29">
        <f t="shared" si="5"/>
        <v>0.14746874907555646</v>
      </c>
    </row>
    <row r="167" spans="1:12">
      <c r="A167" s="18">
        <v>12029</v>
      </c>
      <c r="B167" s="28" t="s">
        <v>253</v>
      </c>
      <c r="C167" s="28" t="s">
        <v>852</v>
      </c>
      <c r="D167" s="28" t="s">
        <v>853</v>
      </c>
      <c r="E167" s="11">
        <v>2705608.835</v>
      </c>
      <c r="F167" s="11">
        <v>1636678.2749999999</v>
      </c>
      <c r="G167" s="9">
        <v>230.41300000000001</v>
      </c>
      <c r="H167" s="9">
        <v>209.953</v>
      </c>
      <c r="I167" s="30" t="s">
        <v>92</v>
      </c>
      <c r="J167" s="9">
        <v>209.40782166</v>
      </c>
      <c r="K167" s="29">
        <f t="shared" si="4"/>
        <v>-0.54517834000000676</v>
      </c>
      <c r="L167" s="29">
        <f t="shared" si="5"/>
        <v>0.29721942240516297</v>
      </c>
    </row>
    <row r="168" spans="1:12">
      <c r="A168" s="18">
        <v>12030</v>
      </c>
      <c r="B168" s="28" t="s">
        <v>253</v>
      </c>
      <c r="C168" s="28" t="s">
        <v>854</v>
      </c>
      <c r="D168" s="28" t="s">
        <v>855</v>
      </c>
      <c r="E168" s="11">
        <v>2705357.61</v>
      </c>
      <c r="F168" s="11">
        <v>1636661.7760000001</v>
      </c>
      <c r="G168" s="9">
        <v>231.14</v>
      </c>
      <c r="H168" s="9">
        <v>210.68</v>
      </c>
      <c r="I168" s="30" t="s">
        <v>92</v>
      </c>
      <c r="J168" s="9">
        <v>210.43739318999999</v>
      </c>
      <c r="K168" s="29">
        <f t="shared" si="4"/>
        <v>-0.24260681000001227</v>
      </c>
      <c r="L168" s="29">
        <f t="shared" si="5"/>
        <v>5.8858064258382053E-2</v>
      </c>
    </row>
    <row r="169" spans="1:12">
      <c r="A169" s="18">
        <v>12031</v>
      </c>
      <c r="B169" s="28" t="s">
        <v>253</v>
      </c>
      <c r="C169" s="28" t="s">
        <v>856</v>
      </c>
      <c r="D169" s="28" t="s">
        <v>857</v>
      </c>
      <c r="E169" s="11">
        <v>2705106.2459999998</v>
      </c>
      <c r="F169" s="11">
        <v>1636645.4779999999</v>
      </c>
      <c r="G169" s="9">
        <v>232.26900000000001</v>
      </c>
      <c r="H169" s="9">
        <v>211.80799999999999</v>
      </c>
      <c r="I169" s="30" t="s">
        <v>92</v>
      </c>
      <c r="J169" s="9">
        <v>211.44622802999999</v>
      </c>
      <c r="K169" s="29">
        <f t="shared" si="4"/>
        <v>-0.3617719700000066</v>
      </c>
      <c r="L169" s="29">
        <f t="shared" si="5"/>
        <v>0.13087895827768567</v>
      </c>
    </row>
    <row r="170" spans="1:12">
      <c r="A170" s="18">
        <v>12032</v>
      </c>
      <c r="B170" s="28" t="s">
        <v>253</v>
      </c>
      <c r="C170" s="28" t="s">
        <v>858</v>
      </c>
      <c r="D170" s="28" t="s">
        <v>859</v>
      </c>
      <c r="E170" s="11">
        <v>2704856.523</v>
      </c>
      <c r="F170" s="11">
        <v>1636630.432</v>
      </c>
      <c r="G170" s="9">
        <v>234.703</v>
      </c>
      <c r="H170" s="9">
        <v>214.24100000000001</v>
      </c>
      <c r="I170" s="30" t="s">
        <v>92</v>
      </c>
      <c r="J170" s="9">
        <v>214.00465392999999</v>
      </c>
      <c r="K170" s="29">
        <f t="shared" si="4"/>
        <v>-0.23634607000002461</v>
      </c>
      <c r="L170" s="29">
        <f t="shared" si="5"/>
        <v>5.5859464804456534E-2</v>
      </c>
    </row>
    <row r="171" spans="1:12">
      <c r="A171" s="18">
        <v>12033</v>
      </c>
      <c r="B171" s="28" t="s">
        <v>253</v>
      </c>
      <c r="C171" s="28" t="s">
        <v>860</v>
      </c>
      <c r="D171" s="28" t="s">
        <v>861</v>
      </c>
      <c r="E171" s="11">
        <v>2704605.9169999999</v>
      </c>
      <c r="F171" s="11">
        <v>1636614.659</v>
      </c>
      <c r="G171" s="9">
        <v>238.05</v>
      </c>
      <c r="H171" s="9">
        <v>217.58799999999999</v>
      </c>
      <c r="I171" s="30" t="s">
        <v>92</v>
      </c>
      <c r="J171" s="9">
        <v>217.31143187999999</v>
      </c>
      <c r="K171" s="29">
        <f t="shared" si="4"/>
        <v>-0.27656812000000741</v>
      </c>
      <c r="L171" s="29">
        <f t="shared" si="5"/>
        <v>7.6489925000338493E-2</v>
      </c>
    </row>
    <row r="172" spans="1:12">
      <c r="A172" s="18">
        <v>12034</v>
      </c>
      <c r="B172" s="28" t="s">
        <v>253</v>
      </c>
      <c r="C172" s="28" t="s">
        <v>862</v>
      </c>
      <c r="D172" s="28" t="s">
        <v>863</v>
      </c>
      <c r="E172" s="11">
        <v>2704338.267</v>
      </c>
      <c r="F172" s="11">
        <v>1636597.6310000001</v>
      </c>
      <c r="G172" s="9">
        <v>242.501</v>
      </c>
      <c r="H172" s="9">
        <v>222.03800000000001</v>
      </c>
      <c r="I172" s="30" t="s">
        <v>92</v>
      </c>
      <c r="J172" s="9">
        <v>221.73181152000001</v>
      </c>
      <c r="K172" s="29">
        <f t="shared" si="4"/>
        <v>-0.30618848000000298</v>
      </c>
      <c r="L172" s="29">
        <f t="shared" si="5"/>
        <v>9.3751385284712233E-2</v>
      </c>
    </row>
    <row r="173" spans="1:12">
      <c r="A173" s="18">
        <v>12035</v>
      </c>
      <c r="B173" s="28" t="s">
        <v>253</v>
      </c>
      <c r="C173" s="28" t="s">
        <v>864</v>
      </c>
      <c r="D173" s="28" t="s">
        <v>865</v>
      </c>
      <c r="E173" s="11">
        <v>2704080.557</v>
      </c>
      <c r="F173" s="11">
        <v>1636581.4890000001</v>
      </c>
      <c r="G173" s="9">
        <v>249.96899999999999</v>
      </c>
      <c r="H173" s="9">
        <v>229.505</v>
      </c>
      <c r="I173" s="30" t="s">
        <v>92</v>
      </c>
      <c r="J173" s="9">
        <v>229.12939453000001</v>
      </c>
      <c r="K173" s="29">
        <f t="shared" si="4"/>
        <v>-0.37560546999998223</v>
      </c>
      <c r="L173" s="29">
        <f t="shared" si="5"/>
        <v>0.14107946909390756</v>
      </c>
    </row>
    <row r="174" spans="1:12">
      <c r="A174" s="18">
        <v>12036</v>
      </c>
      <c r="B174" s="28" t="s">
        <v>253</v>
      </c>
      <c r="C174" s="28" t="s">
        <v>866</v>
      </c>
      <c r="D174" s="28" t="s">
        <v>867</v>
      </c>
      <c r="E174" s="11">
        <v>2703814.04</v>
      </c>
      <c r="F174" s="11">
        <v>1636565.0649999999</v>
      </c>
      <c r="G174" s="9">
        <v>255.17699999999999</v>
      </c>
      <c r="H174" s="9">
        <v>234.71199999999999</v>
      </c>
      <c r="I174" s="30" t="s">
        <v>92</v>
      </c>
      <c r="J174" s="9">
        <v>234.5393219</v>
      </c>
      <c r="K174" s="29">
        <f t="shared" si="4"/>
        <v>-0.17267809999998462</v>
      </c>
      <c r="L174" s="29">
        <f t="shared" si="5"/>
        <v>2.9817726219604691E-2</v>
      </c>
    </row>
    <row r="175" spans="1:12">
      <c r="A175" s="18">
        <v>12037</v>
      </c>
      <c r="B175" s="28" t="s">
        <v>253</v>
      </c>
      <c r="C175" s="28" t="s">
        <v>868</v>
      </c>
      <c r="D175" s="28" t="s">
        <v>869</v>
      </c>
      <c r="E175" s="11">
        <v>2703555.878</v>
      </c>
      <c r="F175" s="11">
        <v>1636548.6580000001</v>
      </c>
      <c r="G175" s="9">
        <v>257.55799999999999</v>
      </c>
      <c r="H175" s="9">
        <v>237.09299999999999</v>
      </c>
      <c r="I175" s="30" t="s">
        <v>92</v>
      </c>
      <c r="J175" s="9">
        <v>236.76943969999999</v>
      </c>
      <c r="K175" s="29">
        <f t="shared" si="4"/>
        <v>-0.32356029999999691</v>
      </c>
      <c r="L175" s="29">
        <f t="shared" si="5"/>
        <v>0.104691267736088</v>
      </c>
    </row>
    <row r="176" spans="1:12">
      <c r="A176" s="18">
        <v>12038</v>
      </c>
      <c r="B176" s="28" t="s">
        <v>253</v>
      </c>
      <c r="C176" s="28" t="s">
        <v>870</v>
      </c>
      <c r="D176" s="28" t="s">
        <v>871</v>
      </c>
      <c r="E176" s="11">
        <v>2703298.61</v>
      </c>
      <c r="F176" s="11">
        <v>1636531.567</v>
      </c>
      <c r="G176" s="9">
        <v>258.20100000000002</v>
      </c>
      <c r="H176" s="9">
        <v>237.73500000000001</v>
      </c>
      <c r="I176" s="30" t="s">
        <v>92</v>
      </c>
      <c r="J176" s="9">
        <v>237.31895446999999</v>
      </c>
      <c r="K176" s="29">
        <f t="shared" si="4"/>
        <v>-0.41604553000001943</v>
      </c>
      <c r="L176" s="29">
        <f t="shared" si="5"/>
        <v>0.17309388303299705</v>
      </c>
    </row>
    <row r="177" spans="1:12">
      <c r="A177" s="18">
        <v>12039</v>
      </c>
      <c r="B177" s="28" t="s">
        <v>253</v>
      </c>
      <c r="C177" s="28" t="s">
        <v>872</v>
      </c>
      <c r="D177" s="28" t="s">
        <v>873</v>
      </c>
      <c r="E177" s="11">
        <v>2703039.0789999999</v>
      </c>
      <c r="F177" s="11">
        <v>1636510.5379999999</v>
      </c>
      <c r="G177" s="9">
        <v>254.65</v>
      </c>
      <c r="H177" s="9">
        <v>234.184</v>
      </c>
      <c r="I177" s="30" t="s">
        <v>92</v>
      </c>
      <c r="J177" s="9">
        <v>233.87045287999999</v>
      </c>
      <c r="K177" s="29">
        <f t="shared" si="4"/>
        <v>-0.31354712000000973</v>
      </c>
      <c r="L177" s="29">
        <f t="shared" si="5"/>
        <v>9.8311796460300499E-2</v>
      </c>
    </row>
    <row r="178" spans="1:12">
      <c r="A178" s="18">
        <v>12040</v>
      </c>
      <c r="B178" s="28" t="s">
        <v>253</v>
      </c>
      <c r="C178" s="28" t="s">
        <v>874</v>
      </c>
      <c r="D178" s="28" t="s">
        <v>875</v>
      </c>
      <c r="E178" s="11">
        <v>2702784.156</v>
      </c>
      <c r="F178" s="11">
        <v>1636475.5619999999</v>
      </c>
      <c r="G178" s="9">
        <v>250.024</v>
      </c>
      <c r="H178" s="9">
        <v>229.55799999999999</v>
      </c>
      <c r="I178" s="30" t="s">
        <v>92</v>
      </c>
      <c r="J178" s="9">
        <v>229.47227477999999</v>
      </c>
      <c r="K178" s="29">
        <f t="shared" si="4"/>
        <v>-8.572522000000049E-2</v>
      </c>
      <c r="L178" s="29">
        <f t="shared" si="5"/>
        <v>7.3488133440484842E-3</v>
      </c>
    </row>
    <row r="179" spans="1:12">
      <c r="A179" s="18">
        <v>12041</v>
      </c>
      <c r="B179" s="28" t="s">
        <v>253</v>
      </c>
      <c r="C179" s="28" t="s">
        <v>876</v>
      </c>
      <c r="D179" s="28" t="s">
        <v>877</v>
      </c>
      <c r="E179" s="11">
        <v>2703124.8450000002</v>
      </c>
      <c r="F179" s="11">
        <v>1636547.2890000001</v>
      </c>
      <c r="G179" s="9">
        <v>257.19900000000001</v>
      </c>
      <c r="H179" s="9">
        <v>236.73</v>
      </c>
      <c r="I179" s="30" t="s">
        <v>92</v>
      </c>
      <c r="J179" s="9">
        <v>236.58520508000001</v>
      </c>
      <c r="K179" s="29">
        <f t="shared" si="4"/>
        <v>-0.14479491999998118</v>
      </c>
      <c r="L179" s="29">
        <f t="shared" si="5"/>
        <v>2.0965568857800949E-2</v>
      </c>
    </row>
    <row r="180" spans="1:12">
      <c r="A180" s="18">
        <v>12042</v>
      </c>
      <c r="B180" s="28" t="s">
        <v>253</v>
      </c>
      <c r="C180" s="28" t="s">
        <v>878</v>
      </c>
      <c r="D180" s="28" t="s">
        <v>879</v>
      </c>
      <c r="E180" s="11">
        <v>2703329.3450000002</v>
      </c>
      <c r="F180" s="11">
        <v>1636561.362</v>
      </c>
      <c r="G180" s="9">
        <v>258.82799999999997</v>
      </c>
      <c r="H180" s="9">
        <v>238.36</v>
      </c>
      <c r="I180" s="30" t="s">
        <v>92</v>
      </c>
      <c r="J180" s="9">
        <v>238.0609436</v>
      </c>
      <c r="K180" s="29">
        <f t="shared" si="4"/>
        <v>-0.29905640000001199</v>
      </c>
      <c r="L180" s="29">
        <f t="shared" si="5"/>
        <v>8.9434730380967178E-2</v>
      </c>
    </row>
    <row r="181" spans="1:12">
      <c r="A181" s="18">
        <v>12043</v>
      </c>
      <c r="B181" s="28" t="s">
        <v>253</v>
      </c>
      <c r="C181" s="28" t="s">
        <v>880</v>
      </c>
      <c r="D181" s="28" t="s">
        <v>881</v>
      </c>
      <c r="E181" s="11">
        <v>2703630.4539999999</v>
      </c>
      <c r="F181" s="11">
        <v>1636581.2050000001</v>
      </c>
      <c r="G181" s="9">
        <v>257.08999999999997</v>
      </c>
      <c r="H181" s="9">
        <v>236.62299999999999</v>
      </c>
      <c r="I181" s="30" t="s">
        <v>92</v>
      </c>
      <c r="J181" s="9">
        <v>236.30574035999999</v>
      </c>
      <c r="K181" s="29">
        <f t="shared" si="4"/>
        <v>-0.31725964000000317</v>
      </c>
      <c r="L181" s="29">
        <f t="shared" si="5"/>
        <v>0.10065367917293161</v>
      </c>
    </row>
    <row r="182" spans="1:12">
      <c r="A182" s="18">
        <v>12044</v>
      </c>
      <c r="B182" s="28" t="s">
        <v>253</v>
      </c>
      <c r="C182" s="28" t="s">
        <v>882</v>
      </c>
      <c r="D182" s="28" t="s">
        <v>883</v>
      </c>
      <c r="E182" s="11">
        <v>2703883.1039999998</v>
      </c>
      <c r="F182" s="11">
        <v>1636596.385</v>
      </c>
      <c r="G182" s="9">
        <v>254.28800000000001</v>
      </c>
      <c r="H182" s="9">
        <v>233.821</v>
      </c>
      <c r="I182" s="30" t="s">
        <v>92</v>
      </c>
      <c r="J182" s="9">
        <v>233.48884583</v>
      </c>
      <c r="K182" s="29">
        <f t="shared" si="4"/>
        <v>-0.33215416999999547</v>
      </c>
      <c r="L182" s="29">
        <f t="shared" si="5"/>
        <v>0.1103263926483859</v>
      </c>
    </row>
    <row r="183" spans="1:12">
      <c r="A183" s="18">
        <v>12045</v>
      </c>
      <c r="B183" s="28" t="s">
        <v>253</v>
      </c>
      <c r="C183" s="28" t="s">
        <v>884</v>
      </c>
      <c r="D183" s="28" t="s">
        <v>885</v>
      </c>
      <c r="E183" s="11">
        <v>2704080.8670000001</v>
      </c>
      <c r="F183" s="11">
        <v>1636608.9180000001</v>
      </c>
      <c r="G183" s="9">
        <v>249.977</v>
      </c>
      <c r="H183" s="9">
        <v>229.511</v>
      </c>
      <c r="I183" s="30" t="s">
        <v>92</v>
      </c>
      <c r="J183" s="9">
        <v>229.10426330999999</v>
      </c>
      <c r="K183" s="29">
        <f t="shared" si="4"/>
        <v>-0.40673669000000245</v>
      </c>
      <c r="L183" s="29">
        <f t="shared" si="5"/>
        <v>0.16543473499215811</v>
      </c>
    </row>
    <row r="184" spans="1:12">
      <c r="A184" s="18">
        <v>12046</v>
      </c>
      <c r="B184" s="28" t="s">
        <v>253</v>
      </c>
      <c r="C184" s="28" t="s">
        <v>886</v>
      </c>
      <c r="D184" s="28" t="s">
        <v>887</v>
      </c>
      <c r="E184" s="11">
        <v>2704330.9440000001</v>
      </c>
      <c r="F184" s="11">
        <v>1636624.5319999999</v>
      </c>
      <c r="G184" s="9">
        <v>242.61500000000001</v>
      </c>
      <c r="H184" s="9">
        <v>222.15</v>
      </c>
      <c r="I184" s="30" t="s">
        <v>92</v>
      </c>
      <c r="J184" s="9">
        <v>221.74372864</v>
      </c>
      <c r="K184" s="29">
        <f t="shared" si="4"/>
        <v>-0.40627136000000519</v>
      </c>
      <c r="L184" s="29">
        <f t="shared" si="5"/>
        <v>0.16505641795625381</v>
      </c>
    </row>
    <row r="185" spans="1:12">
      <c r="A185" s="18">
        <v>12047</v>
      </c>
      <c r="B185" s="28" t="s">
        <v>253</v>
      </c>
      <c r="C185" s="28" t="s">
        <v>888</v>
      </c>
      <c r="D185" s="28" t="s">
        <v>889</v>
      </c>
      <c r="E185" s="11">
        <v>2704578.5210000002</v>
      </c>
      <c r="F185" s="11">
        <v>1636640.203</v>
      </c>
      <c r="G185" s="9">
        <v>238.44300000000001</v>
      </c>
      <c r="H185" s="9">
        <v>217.97800000000001</v>
      </c>
      <c r="I185" s="30" t="s">
        <v>92</v>
      </c>
      <c r="J185" s="9">
        <v>217.50604247999999</v>
      </c>
      <c r="K185" s="29">
        <f t="shared" si="4"/>
        <v>-0.47195752000001789</v>
      </c>
      <c r="L185" s="29">
        <f t="shared" si="5"/>
        <v>0.22274390068456729</v>
      </c>
    </row>
    <row r="186" spans="1:12">
      <c r="A186" s="18">
        <v>12048</v>
      </c>
      <c r="B186" s="28" t="s">
        <v>253</v>
      </c>
      <c r="C186" s="28" t="s">
        <v>890</v>
      </c>
      <c r="D186" s="28" t="s">
        <v>891</v>
      </c>
      <c r="E186" s="11">
        <v>2704833.1290000002</v>
      </c>
      <c r="F186" s="11">
        <v>1636656.2239999999</v>
      </c>
      <c r="G186" s="9">
        <v>234.94300000000001</v>
      </c>
      <c r="H186" s="9">
        <v>214.47900000000001</v>
      </c>
      <c r="I186" s="30" t="s">
        <v>92</v>
      </c>
      <c r="J186" s="9">
        <v>214.17477417000001</v>
      </c>
      <c r="K186" s="29">
        <f t="shared" si="4"/>
        <v>-0.30422583000000714</v>
      </c>
      <c r="L186" s="29">
        <f t="shared" si="5"/>
        <v>9.2553355639193244E-2</v>
      </c>
    </row>
    <row r="187" spans="1:12">
      <c r="A187" s="18">
        <v>12049</v>
      </c>
      <c r="B187" s="28" t="s">
        <v>253</v>
      </c>
      <c r="C187" s="28" t="s">
        <v>892</v>
      </c>
      <c r="D187" s="28" t="s">
        <v>893</v>
      </c>
      <c r="E187" s="11">
        <v>2705099.0649999999</v>
      </c>
      <c r="F187" s="11">
        <v>1636672.9369999999</v>
      </c>
      <c r="G187" s="9">
        <v>232.351</v>
      </c>
      <c r="H187" s="9">
        <v>211.88800000000001</v>
      </c>
      <c r="I187" s="30" t="s">
        <v>92</v>
      </c>
      <c r="J187" s="9">
        <v>211.56408690999999</v>
      </c>
      <c r="K187" s="29">
        <f t="shared" si="4"/>
        <v>-0.32391309000001911</v>
      </c>
      <c r="L187" s="29">
        <f t="shared" si="5"/>
        <v>0.10491968987336048</v>
      </c>
    </row>
    <row r="188" spans="1:12">
      <c r="A188" s="18">
        <v>12050</v>
      </c>
      <c r="B188" s="28" t="s">
        <v>253</v>
      </c>
      <c r="C188" s="28" t="s">
        <v>894</v>
      </c>
      <c r="D188" s="28" t="s">
        <v>895</v>
      </c>
      <c r="E188" s="11">
        <v>2705344.5660000001</v>
      </c>
      <c r="F188" s="11">
        <v>1636688.0830000001</v>
      </c>
      <c r="G188" s="9">
        <v>231.101</v>
      </c>
      <c r="H188" s="9">
        <v>210.63900000000001</v>
      </c>
      <c r="I188" s="30" t="s">
        <v>92</v>
      </c>
      <c r="J188" s="9">
        <v>210.45098877000001</v>
      </c>
      <c r="K188" s="29">
        <f t="shared" si="4"/>
        <v>-0.18801123000000075</v>
      </c>
      <c r="L188" s="29">
        <f t="shared" si="5"/>
        <v>3.5348222606113179E-2</v>
      </c>
    </row>
    <row r="189" spans="1:12">
      <c r="A189" s="18">
        <v>12051</v>
      </c>
      <c r="B189" s="28" t="s">
        <v>253</v>
      </c>
      <c r="C189" s="28" t="s">
        <v>896</v>
      </c>
      <c r="D189" s="28" t="s">
        <v>897</v>
      </c>
      <c r="E189" s="11">
        <v>2705591.7420000001</v>
      </c>
      <c r="F189" s="11">
        <v>1636703.78</v>
      </c>
      <c r="G189" s="9">
        <v>230.274</v>
      </c>
      <c r="H189" s="9">
        <v>209.81200000000001</v>
      </c>
      <c r="I189" s="30" t="s">
        <v>92</v>
      </c>
      <c r="J189" s="9">
        <v>209.51676940999999</v>
      </c>
      <c r="K189" s="29">
        <f t="shared" si="4"/>
        <v>-0.29523059000001695</v>
      </c>
      <c r="L189" s="29">
        <f t="shared" si="5"/>
        <v>8.7161101271758107E-2</v>
      </c>
    </row>
    <row r="190" spans="1:12">
      <c r="A190" s="18">
        <v>12052</v>
      </c>
      <c r="B190" s="28" t="s">
        <v>253</v>
      </c>
      <c r="C190" s="28" t="s">
        <v>898</v>
      </c>
      <c r="D190" s="28" t="s">
        <v>899</v>
      </c>
      <c r="E190" s="11">
        <v>2705847.872</v>
      </c>
      <c r="F190" s="11">
        <v>1636719.7560000001</v>
      </c>
      <c r="G190" s="9">
        <v>230.917</v>
      </c>
      <c r="H190" s="9">
        <v>210.45599999999999</v>
      </c>
      <c r="I190" s="30" t="s">
        <v>92</v>
      </c>
      <c r="J190" s="9">
        <v>210.02993774000001</v>
      </c>
      <c r="K190" s="29">
        <f t="shared" si="4"/>
        <v>-0.4260622599999806</v>
      </c>
      <c r="L190" s="29">
        <f t="shared" si="5"/>
        <v>0.18152904939629105</v>
      </c>
    </row>
    <row r="191" spans="1:12">
      <c r="A191" s="18">
        <v>12053</v>
      </c>
      <c r="B191" s="28" t="s">
        <v>253</v>
      </c>
      <c r="C191" s="28" t="s">
        <v>900</v>
      </c>
      <c r="D191" s="28" t="s">
        <v>901</v>
      </c>
      <c r="E191" s="11">
        <v>2706103.1239999998</v>
      </c>
      <c r="F191" s="11">
        <v>1636735.8810000001</v>
      </c>
      <c r="G191" s="9">
        <v>232.49199999999999</v>
      </c>
      <c r="H191" s="9">
        <v>212.03200000000001</v>
      </c>
      <c r="I191" s="30" t="s">
        <v>92</v>
      </c>
      <c r="J191" s="9">
        <v>211.74649048000001</v>
      </c>
      <c r="K191" s="29">
        <f t="shared" si="4"/>
        <v>-0.28550952000000507</v>
      </c>
      <c r="L191" s="29">
        <f t="shared" si="5"/>
        <v>8.151568601063329E-2</v>
      </c>
    </row>
    <row r="192" spans="1:12">
      <c r="A192" s="18">
        <v>12054</v>
      </c>
      <c r="B192" s="28" t="s">
        <v>253</v>
      </c>
      <c r="C192" s="28" t="s">
        <v>902</v>
      </c>
      <c r="D192" s="28" t="s">
        <v>903</v>
      </c>
      <c r="E192" s="11">
        <v>2706355.1690000002</v>
      </c>
      <c r="F192" s="11">
        <v>1636752.0319999999</v>
      </c>
      <c r="G192" s="9">
        <v>234.71100000000001</v>
      </c>
      <c r="H192" s="9">
        <v>214.251</v>
      </c>
      <c r="I192" s="30" t="s">
        <v>92</v>
      </c>
      <c r="J192" s="9">
        <v>213.81591796999999</v>
      </c>
      <c r="K192" s="29">
        <f t="shared" si="4"/>
        <v>-0.43508203000001799</v>
      </c>
      <c r="L192" s="29">
        <f t="shared" si="5"/>
        <v>0.18929637282893655</v>
      </c>
    </row>
    <row r="193" spans="1:12">
      <c r="A193" s="18">
        <v>12055</v>
      </c>
      <c r="B193" s="28" t="s">
        <v>253</v>
      </c>
      <c r="C193" s="28" t="s">
        <v>904</v>
      </c>
      <c r="D193" s="28" t="s">
        <v>905</v>
      </c>
      <c r="E193" s="11">
        <v>2706602.5240000002</v>
      </c>
      <c r="F193" s="11">
        <v>1636767.0530000001</v>
      </c>
      <c r="G193" s="9">
        <v>235.63499999999999</v>
      </c>
      <c r="H193" s="9">
        <v>215.17599999999999</v>
      </c>
      <c r="I193" s="30" t="s">
        <v>92</v>
      </c>
      <c r="J193" s="9">
        <v>214.88667297000001</v>
      </c>
      <c r="K193" s="29">
        <f t="shared" si="4"/>
        <v>-0.28932702999998128</v>
      </c>
      <c r="L193" s="29">
        <f t="shared" si="5"/>
        <v>8.371013028861006E-2</v>
      </c>
    </row>
    <row r="194" spans="1:12">
      <c r="A194" s="18">
        <v>12056</v>
      </c>
      <c r="B194" s="28" t="s">
        <v>253</v>
      </c>
      <c r="C194" s="28" t="s">
        <v>906</v>
      </c>
      <c r="D194" s="28" t="s">
        <v>907</v>
      </c>
      <c r="E194" s="11">
        <v>2706855.2489999998</v>
      </c>
      <c r="F194" s="11">
        <v>1636783.0530000001</v>
      </c>
      <c r="G194" s="9">
        <v>235.417</v>
      </c>
      <c r="H194" s="9">
        <v>214.959</v>
      </c>
      <c r="I194" s="30" t="s">
        <v>92</v>
      </c>
      <c r="J194" s="9">
        <v>214.47386169000001</v>
      </c>
      <c r="K194" s="29">
        <f t="shared" si="4"/>
        <v>-0.48513830999999641</v>
      </c>
      <c r="L194" s="29">
        <f t="shared" si="5"/>
        <v>0.23535917982965263</v>
      </c>
    </row>
    <row r="195" spans="1:12">
      <c r="A195" s="18">
        <v>12057</v>
      </c>
      <c r="B195" s="28" t="s">
        <v>253</v>
      </c>
      <c r="C195" s="28" t="s">
        <v>908</v>
      </c>
      <c r="D195" s="28" t="s">
        <v>909</v>
      </c>
      <c r="E195" s="11">
        <v>2707109.5240000002</v>
      </c>
      <c r="F195" s="11">
        <v>1636799.148</v>
      </c>
      <c r="G195" s="9">
        <v>236.85</v>
      </c>
      <c r="H195" s="9">
        <v>216.393</v>
      </c>
      <c r="I195" s="30" t="s">
        <v>92</v>
      </c>
      <c r="J195" s="9">
        <v>216.06558228</v>
      </c>
      <c r="K195" s="29">
        <f t="shared" ref="K195:K258" si="6">J195-H195</f>
        <v>-0.32741771999999969</v>
      </c>
      <c r="L195" s="29">
        <f t="shared" ref="L195:L258" si="7">K195*K195</f>
        <v>0.10720236336999819</v>
      </c>
    </row>
    <row r="196" spans="1:12">
      <c r="A196" s="18">
        <v>12058</v>
      </c>
      <c r="B196" s="28" t="s">
        <v>253</v>
      </c>
      <c r="C196" s="28" t="s">
        <v>910</v>
      </c>
      <c r="D196" s="28" t="s">
        <v>911</v>
      </c>
      <c r="E196" s="11">
        <v>2707368.4380000001</v>
      </c>
      <c r="F196" s="11">
        <v>1636815.79</v>
      </c>
      <c r="G196" s="9">
        <v>238.21199999999999</v>
      </c>
      <c r="H196" s="9">
        <v>217.755</v>
      </c>
      <c r="I196" s="30" t="s">
        <v>92</v>
      </c>
      <c r="J196" s="9">
        <v>217.28805542000001</v>
      </c>
      <c r="K196" s="29">
        <f t="shared" si="6"/>
        <v>-0.46694457999998917</v>
      </c>
      <c r="L196" s="29">
        <f t="shared" si="7"/>
        <v>0.2180372407913663</v>
      </c>
    </row>
    <row r="197" spans="1:12">
      <c r="A197" s="18">
        <v>12059</v>
      </c>
      <c r="B197" s="28" t="s">
        <v>253</v>
      </c>
      <c r="C197" s="28" t="s">
        <v>912</v>
      </c>
      <c r="D197" s="28" t="s">
        <v>913</v>
      </c>
      <c r="E197" s="11">
        <v>2707614.2250000001</v>
      </c>
      <c r="F197" s="11">
        <v>1636830.615</v>
      </c>
      <c r="G197" s="9">
        <v>238.44200000000001</v>
      </c>
      <c r="H197" s="9">
        <v>217.98599999999999</v>
      </c>
      <c r="I197" s="30" t="s">
        <v>92</v>
      </c>
      <c r="J197" s="9">
        <v>217.53962708</v>
      </c>
      <c r="K197" s="29">
        <f t="shared" si="6"/>
        <v>-0.44637291999998752</v>
      </c>
      <c r="L197" s="29">
        <f t="shared" si="7"/>
        <v>0.19924878370931526</v>
      </c>
    </row>
    <row r="198" spans="1:12">
      <c r="A198" s="18">
        <v>12060</v>
      </c>
      <c r="B198" s="28" t="s">
        <v>253</v>
      </c>
      <c r="C198" s="28" t="s">
        <v>914</v>
      </c>
      <c r="D198" s="28" t="s">
        <v>915</v>
      </c>
      <c r="E198" s="11">
        <v>2707871.8309999998</v>
      </c>
      <c r="F198" s="11">
        <v>1636847.142</v>
      </c>
      <c r="G198" s="9">
        <v>239.09800000000001</v>
      </c>
      <c r="H198" s="9">
        <v>218.643</v>
      </c>
      <c r="I198" s="30" t="s">
        <v>92</v>
      </c>
      <c r="J198" s="9">
        <v>218.39483643</v>
      </c>
      <c r="K198" s="29">
        <f t="shared" si="6"/>
        <v>-0.24816357000000266</v>
      </c>
      <c r="L198" s="29">
        <f t="shared" si="7"/>
        <v>6.1585157475146222E-2</v>
      </c>
    </row>
    <row r="199" spans="1:12">
      <c r="A199" s="18">
        <v>12061</v>
      </c>
      <c r="B199" s="28" t="s">
        <v>253</v>
      </c>
      <c r="C199" s="28" t="s">
        <v>916</v>
      </c>
      <c r="D199" s="28" t="s">
        <v>917</v>
      </c>
      <c r="E199" s="11">
        <v>2708130.9380000001</v>
      </c>
      <c r="F199" s="11">
        <v>1636863.2579999999</v>
      </c>
      <c r="G199" s="9">
        <v>239.90700000000001</v>
      </c>
      <c r="H199" s="9">
        <v>219.453</v>
      </c>
      <c r="I199" s="30" t="s">
        <v>92</v>
      </c>
      <c r="J199" s="9">
        <v>219.10081482000001</v>
      </c>
      <c r="K199" s="29">
        <f t="shared" si="6"/>
        <v>-0.35218517999999222</v>
      </c>
      <c r="L199" s="29">
        <f t="shared" si="7"/>
        <v>0.12403440101162691</v>
      </c>
    </row>
    <row r="200" spans="1:12">
      <c r="A200" s="18">
        <v>12062</v>
      </c>
      <c r="B200" s="28" t="s">
        <v>253</v>
      </c>
      <c r="C200" s="28" t="s">
        <v>918</v>
      </c>
      <c r="D200" s="28" t="s">
        <v>919</v>
      </c>
      <c r="E200" s="11">
        <v>2708372.81</v>
      </c>
      <c r="F200" s="11">
        <v>1636877.9380000001</v>
      </c>
      <c r="G200" s="9">
        <v>240.24600000000001</v>
      </c>
      <c r="H200" s="9">
        <v>219.792</v>
      </c>
      <c r="I200" s="30" t="s">
        <v>92</v>
      </c>
      <c r="J200" s="9">
        <v>219.57139587</v>
      </c>
      <c r="K200" s="29">
        <f t="shared" si="6"/>
        <v>-0.22060412999999812</v>
      </c>
      <c r="L200" s="29">
        <f t="shared" si="7"/>
        <v>4.8666182173056072E-2</v>
      </c>
    </row>
    <row r="201" spans="1:12">
      <c r="A201" s="18">
        <v>12063</v>
      </c>
      <c r="B201" s="28" t="s">
        <v>253</v>
      </c>
      <c r="C201" s="28" t="s">
        <v>920</v>
      </c>
      <c r="D201" s="28" t="s">
        <v>921</v>
      </c>
      <c r="E201" s="11">
        <v>2708625.2680000002</v>
      </c>
      <c r="F201" s="11">
        <v>1636893.7549999999</v>
      </c>
      <c r="G201" s="9">
        <v>240.24700000000001</v>
      </c>
      <c r="H201" s="9">
        <v>219.79400000000001</v>
      </c>
      <c r="I201" s="30" t="s">
        <v>92</v>
      </c>
      <c r="J201" s="9">
        <v>219.45678710999999</v>
      </c>
      <c r="K201" s="29">
        <f t="shared" si="6"/>
        <v>-0.33721289000001775</v>
      </c>
      <c r="L201" s="29">
        <f t="shared" si="7"/>
        <v>0.11371253318216407</v>
      </c>
    </row>
    <row r="202" spans="1:12">
      <c r="A202" s="18">
        <v>12064</v>
      </c>
      <c r="B202" s="28" t="s">
        <v>253</v>
      </c>
      <c r="C202" s="28" t="s">
        <v>922</v>
      </c>
      <c r="D202" s="28" t="s">
        <v>923</v>
      </c>
      <c r="E202" s="11">
        <v>2708880.9789999998</v>
      </c>
      <c r="F202" s="11">
        <v>1636909.9609999999</v>
      </c>
      <c r="G202" s="9">
        <v>239.59299999999999</v>
      </c>
      <c r="H202" s="9">
        <v>219.14099999999999</v>
      </c>
      <c r="I202" s="30" t="s">
        <v>92</v>
      </c>
      <c r="J202" s="9">
        <v>218.56210326999999</v>
      </c>
      <c r="K202" s="29">
        <f t="shared" si="6"/>
        <v>-0.57889672999999675</v>
      </c>
      <c r="L202" s="29">
        <f t="shared" si="7"/>
        <v>0.33512142400468914</v>
      </c>
    </row>
    <row r="203" spans="1:12">
      <c r="A203" s="18">
        <v>12065</v>
      </c>
      <c r="B203" s="28" t="s">
        <v>253</v>
      </c>
      <c r="C203" s="28" t="s">
        <v>924</v>
      </c>
      <c r="D203" s="28" t="s">
        <v>925</v>
      </c>
      <c r="E203" s="11">
        <v>2709133.5959999999</v>
      </c>
      <c r="F203" s="11">
        <v>1636926.166</v>
      </c>
      <c r="G203" s="9">
        <v>240.798</v>
      </c>
      <c r="H203" s="9">
        <v>220.346</v>
      </c>
      <c r="I203" s="30" t="s">
        <v>92</v>
      </c>
      <c r="J203" s="9">
        <v>220.05973815999999</v>
      </c>
      <c r="K203" s="29">
        <f t="shared" si="6"/>
        <v>-0.28626184000000876</v>
      </c>
      <c r="L203" s="29">
        <f t="shared" si="7"/>
        <v>8.194584104019062E-2</v>
      </c>
    </row>
    <row r="204" spans="1:12">
      <c r="A204" s="18">
        <v>12066</v>
      </c>
      <c r="B204" s="28" t="s">
        <v>253</v>
      </c>
      <c r="C204" s="28" t="s">
        <v>926</v>
      </c>
      <c r="D204" s="28" t="s">
        <v>927</v>
      </c>
      <c r="E204" s="11">
        <v>2709389.69</v>
      </c>
      <c r="F204" s="11">
        <v>1636942.115</v>
      </c>
      <c r="G204" s="9">
        <v>242.94</v>
      </c>
      <c r="H204" s="9">
        <v>222.489</v>
      </c>
      <c r="I204" s="30" t="s">
        <v>92</v>
      </c>
      <c r="J204" s="9">
        <v>222.28410339000001</v>
      </c>
      <c r="K204" s="29">
        <f t="shared" si="6"/>
        <v>-0.2048966099999916</v>
      </c>
      <c r="L204" s="29">
        <f t="shared" si="7"/>
        <v>4.1982620789488653E-2</v>
      </c>
    </row>
    <row r="205" spans="1:12">
      <c r="A205" s="18">
        <v>12067</v>
      </c>
      <c r="B205" s="28" t="s">
        <v>253</v>
      </c>
      <c r="C205" s="28" t="s">
        <v>928</v>
      </c>
      <c r="D205" s="28" t="s">
        <v>929</v>
      </c>
      <c r="E205" s="11">
        <v>2709638.3420000002</v>
      </c>
      <c r="F205" s="11">
        <v>1636957.666</v>
      </c>
      <c r="G205" s="9">
        <v>244.392</v>
      </c>
      <c r="H205" s="9">
        <v>223.94200000000001</v>
      </c>
      <c r="I205" s="30" t="s">
        <v>92</v>
      </c>
      <c r="J205" s="9">
        <v>223.57336426000001</v>
      </c>
      <c r="K205" s="29">
        <f t="shared" si="6"/>
        <v>-0.36863574000000199</v>
      </c>
      <c r="L205" s="29">
        <f t="shared" si="7"/>
        <v>0.13589230880534905</v>
      </c>
    </row>
    <row r="206" spans="1:12">
      <c r="A206" s="18">
        <v>12068</v>
      </c>
      <c r="B206" s="28" t="s">
        <v>253</v>
      </c>
      <c r="C206" s="28" t="s">
        <v>930</v>
      </c>
      <c r="D206" s="28" t="s">
        <v>931</v>
      </c>
      <c r="E206" s="11">
        <v>2709878.1809999999</v>
      </c>
      <c r="F206" s="11">
        <v>1636972.547</v>
      </c>
      <c r="G206" s="9">
        <v>244.75700000000001</v>
      </c>
      <c r="H206" s="9">
        <v>224.30799999999999</v>
      </c>
      <c r="I206" s="30" t="s">
        <v>92</v>
      </c>
      <c r="J206" s="9">
        <v>224.03755188</v>
      </c>
      <c r="K206" s="29">
        <f t="shared" si="6"/>
        <v>-0.27044811999999752</v>
      </c>
      <c r="L206" s="29">
        <f t="shared" si="7"/>
        <v>7.3142185611533059E-2</v>
      </c>
    </row>
    <row r="207" spans="1:12">
      <c r="A207" s="18">
        <v>12069</v>
      </c>
      <c r="B207" s="28" t="s">
        <v>253</v>
      </c>
      <c r="C207" s="28" t="s">
        <v>932</v>
      </c>
      <c r="D207" s="28" t="s">
        <v>933</v>
      </c>
      <c r="E207" s="11">
        <v>2710130.1540000001</v>
      </c>
      <c r="F207" s="11">
        <v>1636988.814</v>
      </c>
      <c r="G207" s="9">
        <v>244.364</v>
      </c>
      <c r="H207" s="9">
        <v>223.91499999999999</v>
      </c>
      <c r="I207" s="30" t="s">
        <v>92</v>
      </c>
      <c r="J207" s="9">
        <v>223.4524231</v>
      </c>
      <c r="K207" s="29">
        <f t="shared" si="6"/>
        <v>-0.46257689999998775</v>
      </c>
      <c r="L207" s="29">
        <f t="shared" si="7"/>
        <v>0.21397738841359867</v>
      </c>
    </row>
    <row r="208" spans="1:12">
      <c r="A208" s="18">
        <v>12070</v>
      </c>
      <c r="B208" s="28" t="s">
        <v>253</v>
      </c>
      <c r="C208" s="28" t="s">
        <v>934</v>
      </c>
      <c r="D208" s="28" t="s">
        <v>935</v>
      </c>
      <c r="E208" s="11">
        <v>2710380.4309999999</v>
      </c>
      <c r="F208" s="11">
        <v>1637004.987</v>
      </c>
      <c r="G208" s="9">
        <v>244.92500000000001</v>
      </c>
      <c r="H208" s="9">
        <v>224.477</v>
      </c>
      <c r="I208" s="30" t="s">
        <v>92</v>
      </c>
      <c r="J208" s="9">
        <v>224.20088196</v>
      </c>
      <c r="K208" s="29">
        <f t="shared" si="6"/>
        <v>-0.27611804000000006</v>
      </c>
      <c r="L208" s="29">
        <f t="shared" si="7"/>
        <v>7.6241172013441633E-2</v>
      </c>
    </row>
    <row r="209" spans="1:12">
      <c r="A209" s="18">
        <v>12071</v>
      </c>
      <c r="B209" s="28" t="s">
        <v>253</v>
      </c>
      <c r="C209" s="28" t="s">
        <v>936</v>
      </c>
      <c r="D209" s="28" t="s">
        <v>937</v>
      </c>
      <c r="E209" s="11">
        <v>2710634.0010000002</v>
      </c>
      <c r="F209" s="11">
        <v>1637020.49</v>
      </c>
      <c r="G209" s="9">
        <v>244.60499999999999</v>
      </c>
      <c r="H209" s="9">
        <v>224.15799999999999</v>
      </c>
      <c r="I209" s="30" t="s">
        <v>92</v>
      </c>
      <c r="J209" s="9">
        <v>223.87370300000001</v>
      </c>
      <c r="K209" s="29">
        <f t="shared" si="6"/>
        <v>-0.28429699999998093</v>
      </c>
      <c r="L209" s="29">
        <f t="shared" si="7"/>
        <v>8.0824784208989156E-2</v>
      </c>
    </row>
    <row r="210" spans="1:12">
      <c r="A210" s="18">
        <v>12072</v>
      </c>
      <c r="B210" s="28" t="s">
        <v>253</v>
      </c>
      <c r="C210" s="28" t="s">
        <v>938</v>
      </c>
      <c r="D210" s="28" t="s">
        <v>939</v>
      </c>
      <c r="E210" s="11">
        <v>2710878.5660000001</v>
      </c>
      <c r="F210" s="11">
        <v>1637035.6170000001</v>
      </c>
      <c r="G210" s="9">
        <v>242.64</v>
      </c>
      <c r="H210" s="9">
        <v>222.19399999999999</v>
      </c>
      <c r="I210" s="30" t="s">
        <v>92</v>
      </c>
      <c r="J210" s="9">
        <v>221.84315491000001</v>
      </c>
      <c r="K210" s="29">
        <f t="shared" si="6"/>
        <v>-0.35084508999997865</v>
      </c>
      <c r="L210" s="29">
        <f t="shared" si="7"/>
        <v>0.12309227717709312</v>
      </c>
    </row>
    <row r="211" spans="1:12">
      <c r="A211" s="18">
        <v>12073</v>
      </c>
      <c r="B211" s="28" t="s">
        <v>253</v>
      </c>
      <c r="C211" s="28" t="s">
        <v>940</v>
      </c>
      <c r="D211" s="28" t="s">
        <v>941</v>
      </c>
      <c r="E211" s="11">
        <v>2711130.96</v>
      </c>
      <c r="F211" s="11">
        <v>1637051.8640000001</v>
      </c>
      <c r="G211" s="9">
        <v>239.97900000000001</v>
      </c>
      <c r="H211" s="9">
        <v>219.53299999999999</v>
      </c>
      <c r="I211" s="30" t="s">
        <v>92</v>
      </c>
      <c r="J211" s="9">
        <v>219.11750792999999</v>
      </c>
      <c r="K211" s="29">
        <f t="shared" si="6"/>
        <v>-0.4154920699999991</v>
      </c>
      <c r="L211" s="29">
        <f t="shared" si="7"/>
        <v>0.17263366023288415</v>
      </c>
    </row>
    <row r="212" spans="1:12">
      <c r="A212" s="18">
        <v>12074</v>
      </c>
      <c r="B212" s="28" t="s">
        <v>253</v>
      </c>
      <c r="C212" s="28" t="s">
        <v>942</v>
      </c>
      <c r="D212" s="28" t="s">
        <v>943</v>
      </c>
      <c r="E212" s="11">
        <v>2711378.4610000001</v>
      </c>
      <c r="F212" s="11">
        <v>1637067.182</v>
      </c>
      <c r="G212" s="9">
        <v>237.6</v>
      </c>
      <c r="H212" s="9">
        <v>217.155</v>
      </c>
      <c r="I212" s="30" t="s">
        <v>92</v>
      </c>
      <c r="J212" s="9">
        <v>216.69873046999999</v>
      </c>
      <c r="K212" s="29">
        <f t="shared" si="6"/>
        <v>-0.45626953000001436</v>
      </c>
      <c r="L212" s="29">
        <f t="shared" si="7"/>
        <v>0.208181884006434</v>
      </c>
    </row>
    <row r="213" spans="1:12">
      <c r="A213" s="18">
        <v>12075</v>
      </c>
      <c r="B213" s="28" t="s">
        <v>253</v>
      </c>
      <c r="C213" s="28" t="s">
        <v>944</v>
      </c>
      <c r="D213" s="28" t="s">
        <v>945</v>
      </c>
      <c r="E213" s="11">
        <v>2711625.8160000001</v>
      </c>
      <c r="F213" s="11">
        <v>1637083.142</v>
      </c>
      <c r="G213" s="9">
        <v>234.90799999999999</v>
      </c>
      <c r="H213" s="9">
        <v>214.464</v>
      </c>
      <c r="I213" s="30" t="s">
        <v>92</v>
      </c>
      <c r="J213" s="9">
        <v>214.20469666</v>
      </c>
      <c r="K213" s="29">
        <f t="shared" si="6"/>
        <v>-0.25930334000000244</v>
      </c>
      <c r="L213" s="29">
        <f t="shared" si="7"/>
        <v>6.7238222135156858E-2</v>
      </c>
    </row>
    <row r="214" spans="1:12">
      <c r="A214" s="18">
        <v>12076</v>
      </c>
      <c r="B214" s="28" t="s">
        <v>253</v>
      </c>
      <c r="C214" s="28" t="s">
        <v>946</v>
      </c>
      <c r="D214" s="28" t="s">
        <v>947</v>
      </c>
      <c r="E214" s="11">
        <v>2711878.6039999998</v>
      </c>
      <c r="F214" s="11">
        <v>1637098.568</v>
      </c>
      <c r="G214" s="9">
        <v>233.46100000000001</v>
      </c>
      <c r="H214" s="9">
        <v>213.017</v>
      </c>
      <c r="I214" s="30" t="s">
        <v>92</v>
      </c>
      <c r="J214" s="9">
        <v>212.92738342000001</v>
      </c>
      <c r="K214" s="29">
        <f t="shared" si="6"/>
        <v>-8.9616579999983514E-2</v>
      </c>
      <c r="L214" s="29">
        <f t="shared" si="7"/>
        <v>8.0311314108934446E-3</v>
      </c>
    </row>
    <row r="215" spans="1:12">
      <c r="A215" s="18">
        <v>12077</v>
      </c>
      <c r="B215" s="28" t="s">
        <v>253</v>
      </c>
      <c r="C215" s="28" t="s">
        <v>948</v>
      </c>
      <c r="D215" s="28" t="s">
        <v>949</v>
      </c>
      <c r="E215" s="11">
        <v>2712134.5630000001</v>
      </c>
      <c r="F215" s="11">
        <v>1637114.4939999999</v>
      </c>
      <c r="G215" s="9">
        <v>231.50299999999999</v>
      </c>
      <c r="H215" s="9">
        <v>211.06</v>
      </c>
      <c r="I215" s="30" t="s">
        <v>92</v>
      </c>
      <c r="J215" s="9">
        <v>210.89544677999999</v>
      </c>
      <c r="K215" s="29">
        <f t="shared" si="6"/>
        <v>-0.16455322000001615</v>
      </c>
      <c r="L215" s="29">
        <f t="shared" si="7"/>
        <v>2.7077762212373718E-2</v>
      </c>
    </row>
    <row r="216" spans="1:12">
      <c r="A216" s="18">
        <v>12078</v>
      </c>
      <c r="B216" s="28" t="s">
        <v>253</v>
      </c>
      <c r="C216" s="28" t="s">
        <v>950</v>
      </c>
      <c r="D216" s="28" t="s">
        <v>951</v>
      </c>
      <c r="E216" s="11">
        <v>2712287.7110000001</v>
      </c>
      <c r="F216" s="11">
        <v>1637269.0209999999</v>
      </c>
      <c r="G216" s="9">
        <v>230.74</v>
      </c>
      <c r="H216" s="9">
        <v>210.28700000000001</v>
      </c>
      <c r="I216" s="30" t="s">
        <v>92</v>
      </c>
      <c r="J216" s="9">
        <v>210.02824401999999</v>
      </c>
      <c r="K216" s="29">
        <f t="shared" si="6"/>
        <v>-0.25875598000001787</v>
      </c>
      <c r="L216" s="29">
        <f t="shared" si="7"/>
        <v>6.695465718576965E-2</v>
      </c>
    </row>
    <row r="217" spans="1:12">
      <c r="A217" s="18">
        <v>12079</v>
      </c>
      <c r="B217" s="28" t="s">
        <v>253</v>
      </c>
      <c r="C217" s="28" t="s">
        <v>952</v>
      </c>
      <c r="D217" s="28" t="s">
        <v>953</v>
      </c>
      <c r="E217" s="11">
        <v>2712310.5619999999</v>
      </c>
      <c r="F217" s="11">
        <v>1637503.2879999999</v>
      </c>
      <c r="G217" s="9">
        <v>231.405</v>
      </c>
      <c r="H217" s="9">
        <v>210.935</v>
      </c>
      <c r="I217" s="30" t="s">
        <v>92</v>
      </c>
      <c r="J217" s="9">
        <v>210.43423462000001</v>
      </c>
      <c r="K217" s="29">
        <f t="shared" si="6"/>
        <v>-0.50076537999999005</v>
      </c>
      <c r="L217" s="29">
        <f t="shared" si="7"/>
        <v>0.25076596580653443</v>
      </c>
    </row>
    <row r="218" spans="1:12">
      <c r="A218" s="18">
        <v>12080</v>
      </c>
      <c r="B218" s="28" t="s">
        <v>253</v>
      </c>
      <c r="C218" s="28" t="s">
        <v>954</v>
      </c>
      <c r="D218" s="28" t="s">
        <v>955</v>
      </c>
      <c r="E218" s="11">
        <v>2712332.9780000001</v>
      </c>
      <c r="F218" s="11">
        <v>1637747.923</v>
      </c>
      <c r="G218" s="9">
        <v>232.124</v>
      </c>
      <c r="H218" s="9">
        <v>211.636</v>
      </c>
      <c r="I218" s="30" t="s">
        <v>92</v>
      </c>
      <c r="J218" s="9">
        <v>211.12959290000001</v>
      </c>
      <c r="K218" s="29">
        <f t="shared" si="6"/>
        <v>-0.5064070999999899</v>
      </c>
      <c r="L218" s="29">
        <f t="shared" si="7"/>
        <v>0.25644815093039974</v>
      </c>
    </row>
    <row r="219" spans="1:12">
      <c r="A219" s="18">
        <v>12081</v>
      </c>
      <c r="B219" s="28" t="s">
        <v>253</v>
      </c>
      <c r="C219" s="28" t="s">
        <v>956</v>
      </c>
      <c r="D219" s="28" t="s">
        <v>957</v>
      </c>
      <c r="E219" s="11">
        <v>2712356.2510000002</v>
      </c>
      <c r="F219" s="11">
        <v>1637990.2990000001</v>
      </c>
      <c r="G219" s="9">
        <v>232.40299999999999</v>
      </c>
      <c r="H219" s="9">
        <v>211.89699999999999</v>
      </c>
      <c r="I219" s="30" t="s">
        <v>92</v>
      </c>
      <c r="J219" s="9">
        <v>211.6512146</v>
      </c>
      <c r="K219" s="29">
        <f t="shared" si="6"/>
        <v>-0.24578539999998839</v>
      </c>
      <c r="L219" s="29">
        <f t="shared" si="7"/>
        <v>6.0410462853154288E-2</v>
      </c>
    </row>
    <row r="220" spans="1:12">
      <c r="A220" s="18">
        <v>12082</v>
      </c>
      <c r="B220" s="28" t="s">
        <v>253</v>
      </c>
      <c r="C220" s="28" t="s">
        <v>958</v>
      </c>
      <c r="D220" s="28" t="s">
        <v>959</v>
      </c>
      <c r="E220" s="11">
        <v>2712378.3</v>
      </c>
      <c r="F220" s="11">
        <v>1638236.2509999999</v>
      </c>
      <c r="G220" s="9">
        <v>232.489</v>
      </c>
      <c r="H220" s="9">
        <v>211.965</v>
      </c>
      <c r="I220" s="30" t="s">
        <v>92</v>
      </c>
      <c r="J220" s="9">
        <v>211.7447052</v>
      </c>
      <c r="K220" s="29">
        <f t="shared" si="6"/>
        <v>-0.2202948000000049</v>
      </c>
      <c r="L220" s="29">
        <f t="shared" si="7"/>
        <v>4.8529798907042156E-2</v>
      </c>
    </row>
    <row r="221" spans="1:12">
      <c r="A221" s="18">
        <v>12083</v>
      </c>
      <c r="B221" s="28" t="s">
        <v>253</v>
      </c>
      <c r="C221" s="28" t="s">
        <v>960</v>
      </c>
      <c r="D221" s="28" t="s">
        <v>961</v>
      </c>
      <c r="E221" s="11">
        <v>2712400.713</v>
      </c>
      <c r="F221" s="11">
        <v>1638478.3430000001</v>
      </c>
      <c r="G221" s="9">
        <v>231.93199999999999</v>
      </c>
      <c r="H221" s="9">
        <v>211.39</v>
      </c>
      <c r="I221" s="30" t="s">
        <v>92</v>
      </c>
      <c r="J221" s="9">
        <v>211.08309937000001</v>
      </c>
      <c r="K221" s="29">
        <f t="shared" si="6"/>
        <v>-0.30690062999997281</v>
      </c>
      <c r="L221" s="29">
        <f t="shared" si="7"/>
        <v>9.4187996694380202E-2</v>
      </c>
    </row>
    <row r="222" spans="1:12">
      <c r="A222" s="18">
        <v>12084</v>
      </c>
      <c r="B222" s="28" t="s">
        <v>253</v>
      </c>
      <c r="C222" s="28" t="s">
        <v>962</v>
      </c>
      <c r="D222" s="28" t="s">
        <v>963</v>
      </c>
      <c r="E222" s="11">
        <v>2712422.8509999998</v>
      </c>
      <c r="F222" s="11">
        <v>1638726.6089999999</v>
      </c>
      <c r="G222" s="9">
        <v>231.53299999999999</v>
      </c>
      <c r="H222" s="9">
        <v>210.97300000000001</v>
      </c>
      <c r="I222" s="30" t="s">
        <v>92</v>
      </c>
      <c r="J222" s="9">
        <v>210.62814331000001</v>
      </c>
      <c r="K222" s="29">
        <f t="shared" si="6"/>
        <v>-0.3448566900000003</v>
      </c>
      <c r="L222" s="29">
        <f t="shared" si="7"/>
        <v>0.11892613663775631</v>
      </c>
    </row>
    <row r="223" spans="1:12">
      <c r="A223" s="18">
        <v>12085</v>
      </c>
      <c r="B223" s="28" t="s">
        <v>253</v>
      </c>
      <c r="C223" s="28" t="s">
        <v>964</v>
      </c>
      <c r="D223" s="28" t="s">
        <v>965</v>
      </c>
      <c r="E223" s="11">
        <v>2712445.4530000002</v>
      </c>
      <c r="F223" s="11">
        <v>1638971.1410000001</v>
      </c>
      <c r="G223" s="9">
        <v>230.357</v>
      </c>
      <c r="H223" s="9">
        <v>209.78</v>
      </c>
      <c r="I223" s="30" t="s">
        <v>92</v>
      </c>
      <c r="J223" s="9">
        <v>209.52574157999999</v>
      </c>
      <c r="K223" s="29">
        <f t="shared" si="6"/>
        <v>-0.25425842000001353</v>
      </c>
      <c r="L223" s="29">
        <f t="shared" si="7"/>
        <v>6.4647344140903285E-2</v>
      </c>
    </row>
    <row r="224" spans="1:12">
      <c r="A224" s="18">
        <v>12086</v>
      </c>
      <c r="B224" s="28" t="s">
        <v>253</v>
      </c>
      <c r="C224" s="28" t="s">
        <v>966</v>
      </c>
      <c r="D224" s="28" t="s">
        <v>967</v>
      </c>
      <c r="E224" s="11">
        <v>2712468.7140000002</v>
      </c>
      <c r="F224" s="11">
        <v>1639214.307</v>
      </c>
      <c r="G224" s="9">
        <v>227.18700000000001</v>
      </c>
      <c r="H224" s="9">
        <v>206.59200000000001</v>
      </c>
      <c r="I224" s="30" t="s">
        <v>92</v>
      </c>
      <c r="J224" s="9">
        <v>206.23051452999999</v>
      </c>
      <c r="K224" s="29">
        <f t="shared" si="6"/>
        <v>-0.3614854700000194</v>
      </c>
      <c r="L224" s="29">
        <f t="shared" si="7"/>
        <v>0.13067174502113493</v>
      </c>
    </row>
    <row r="225" spans="1:12">
      <c r="A225" s="18">
        <v>12087</v>
      </c>
      <c r="B225" s="28" t="s">
        <v>253</v>
      </c>
      <c r="C225" s="28" t="s">
        <v>968</v>
      </c>
      <c r="D225" s="28" t="s">
        <v>969</v>
      </c>
      <c r="E225" s="11">
        <v>2712490.426</v>
      </c>
      <c r="F225" s="11">
        <v>1639458.4850000001</v>
      </c>
      <c r="G225" s="9">
        <v>222.08</v>
      </c>
      <c r="H225" s="9">
        <v>201.46700000000001</v>
      </c>
      <c r="I225" s="30" t="s">
        <v>92</v>
      </c>
      <c r="J225" s="9">
        <v>201.13780212</v>
      </c>
      <c r="K225" s="29">
        <f t="shared" si="6"/>
        <v>-0.32919788000000949</v>
      </c>
      <c r="L225" s="29">
        <f t="shared" si="7"/>
        <v>0.10837124419650065</v>
      </c>
    </row>
    <row r="226" spans="1:12">
      <c r="A226" s="18">
        <v>12088</v>
      </c>
      <c r="B226" s="28" t="s">
        <v>253</v>
      </c>
      <c r="C226" s="28" t="s">
        <v>970</v>
      </c>
      <c r="D226" s="28" t="s">
        <v>971</v>
      </c>
      <c r="E226" s="11">
        <v>2712512.36</v>
      </c>
      <c r="F226" s="11">
        <v>1639704.4609999999</v>
      </c>
      <c r="G226" s="9">
        <v>213.733</v>
      </c>
      <c r="H226" s="9">
        <v>193.102</v>
      </c>
      <c r="I226" s="30" t="s">
        <v>92</v>
      </c>
      <c r="J226" s="9">
        <v>192.73123168999999</v>
      </c>
      <c r="K226" s="29">
        <f t="shared" si="6"/>
        <v>-0.37076831000001675</v>
      </c>
      <c r="L226" s="29">
        <f t="shared" si="7"/>
        <v>0.13746913970026853</v>
      </c>
    </row>
    <row r="227" spans="1:12">
      <c r="A227" s="18">
        <v>12089</v>
      </c>
      <c r="B227" s="28" t="s">
        <v>253</v>
      </c>
      <c r="C227" s="28" t="s">
        <v>972</v>
      </c>
      <c r="D227" s="28" t="s">
        <v>973</v>
      </c>
      <c r="E227" s="11">
        <v>2712537.9810000001</v>
      </c>
      <c r="F227" s="11">
        <v>1639775.5859999999</v>
      </c>
      <c r="G227" s="9">
        <v>210.86600000000001</v>
      </c>
      <c r="H227" s="9">
        <v>190.23</v>
      </c>
      <c r="I227" s="30" t="s">
        <v>92</v>
      </c>
      <c r="J227" s="9">
        <v>190.04693603999999</v>
      </c>
      <c r="K227" s="29">
        <f t="shared" si="6"/>
        <v>-0.18306395999999836</v>
      </c>
      <c r="L227" s="29">
        <f t="shared" si="7"/>
        <v>3.3512413450880997E-2</v>
      </c>
    </row>
    <row r="228" spans="1:12">
      <c r="A228" s="18">
        <v>12090</v>
      </c>
      <c r="B228" s="28" t="s">
        <v>253</v>
      </c>
      <c r="C228" s="28" t="s">
        <v>974</v>
      </c>
      <c r="D228" s="28" t="s">
        <v>975</v>
      </c>
      <c r="E228" s="11">
        <v>2712515.76</v>
      </c>
      <c r="F228" s="11">
        <v>1639527.3459999999</v>
      </c>
      <c r="G228" s="9">
        <v>220.11699999999999</v>
      </c>
      <c r="H228" s="9">
        <v>199.499</v>
      </c>
      <c r="I228" s="30" t="s">
        <v>92</v>
      </c>
      <c r="J228" s="9">
        <v>199.09799193999999</v>
      </c>
      <c r="K228" s="29">
        <f t="shared" si="6"/>
        <v>-0.40100806000000944</v>
      </c>
      <c r="L228" s="29">
        <f t="shared" si="7"/>
        <v>0.16080746418497116</v>
      </c>
    </row>
    <row r="229" spans="1:12">
      <c r="A229" s="18">
        <v>12091</v>
      </c>
      <c r="B229" s="28" t="s">
        <v>253</v>
      </c>
      <c r="C229" s="28" t="s">
        <v>976</v>
      </c>
      <c r="D229" s="28" t="s">
        <v>977</v>
      </c>
      <c r="E229" s="11">
        <v>2712499.3620000002</v>
      </c>
      <c r="F229" s="11">
        <v>1639270.8640000001</v>
      </c>
      <c r="G229" s="9">
        <v>226.11</v>
      </c>
      <c r="H229" s="9">
        <v>205.511</v>
      </c>
      <c r="I229" s="30" t="s">
        <v>92</v>
      </c>
      <c r="J229" s="9">
        <v>205.16491698999999</v>
      </c>
      <c r="K229" s="29">
        <f t="shared" si="6"/>
        <v>-0.34608301000000097</v>
      </c>
      <c r="L229" s="29">
        <f t="shared" si="7"/>
        <v>0.11977344981066076</v>
      </c>
    </row>
    <row r="230" spans="1:12">
      <c r="A230" s="18">
        <v>12092</v>
      </c>
      <c r="B230" s="28" t="s">
        <v>253</v>
      </c>
      <c r="C230" s="28" t="s">
        <v>978</v>
      </c>
      <c r="D230" s="28" t="s">
        <v>979</v>
      </c>
      <c r="E230" s="11">
        <v>2712621.3960000002</v>
      </c>
      <c r="F230" s="11">
        <v>1639087.6939999999</v>
      </c>
      <c r="G230" s="9">
        <v>223.82499999999999</v>
      </c>
      <c r="H230" s="9">
        <v>203.24</v>
      </c>
      <c r="I230" s="30" t="s">
        <v>92</v>
      </c>
      <c r="J230" s="9">
        <v>202.80523682</v>
      </c>
      <c r="K230" s="29">
        <f t="shared" si="6"/>
        <v>-0.43476318000000447</v>
      </c>
      <c r="L230" s="29">
        <f t="shared" si="7"/>
        <v>0.18901902268371629</v>
      </c>
    </row>
    <row r="231" spans="1:12">
      <c r="A231" s="18">
        <v>12093</v>
      </c>
      <c r="B231" s="28" t="s">
        <v>253</v>
      </c>
      <c r="C231" s="28" t="s">
        <v>980</v>
      </c>
      <c r="D231" s="28" t="s">
        <v>981</v>
      </c>
      <c r="E231" s="11">
        <v>2712460.233</v>
      </c>
      <c r="F231" s="11">
        <v>1638921.662</v>
      </c>
      <c r="G231" s="9">
        <v>230.75200000000001</v>
      </c>
      <c r="H231" s="9">
        <v>210.178</v>
      </c>
      <c r="I231" s="30" t="s">
        <v>92</v>
      </c>
      <c r="J231" s="9">
        <v>209.95243834999999</v>
      </c>
      <c r="K231" s="29">
        <f t="shared" si="6"/>
        <v>-0.22556165000000306</v>
      </c>
      <c r="L231" s="29">
        <f t="shared" si="7"/>
        <v>5.0878057950723879E-2</v>
      </c>
    </row>
    <row r="232" spans="1:12">
      <c r="A232" s="18">
        <v>12094</v>
      </c>
      <c r="B232" s="28" t="s">
        <v>253</v>
      </c>
      <c r="C232" s="28" t="s">
        <v>982</v>
      </c>
      <c r="D232" s="28" t="s">
        <v>983</v>
      </c>
      <c r="E232" s="11">
        <v>2712435.6260000002</v>
      </c>
      <c r="F232" s="11">
        <v>1638660.852</v>
      </c>
      <c r="G232" s="9">
        <v>231.65199999999999</v>
      </c>
      <c r="H232" s="9">
        <v>211.09700000000001</v>
      </c>
      <c r="I232" s="30" t="s">
        <v>92</v>
      </c>
      <c r="J232" s="9">
        <v>210.93141173999999</v>
      </c>
      <c r="K232" s="29">
        <f t="shared" si="6"/>
        <v>-0.16558826000002114</v>
      </c>
      <c r="L232" s="29">
        <f t="shared" si="7"/>
        <v>2.7419471849834599E-2</v>
      </c>
    </row>
    <row r="233" spans="1:12">
      <c r="A233" s="18">
        <v>12095</v>
      </c>
      <c r="B233" s="28" t="s">
        <v>253</v>
      </c>
      <c r="C233" s="28" t="s">
        <v>984</v>
      </c>
      <c r="D233" s="28" t="s">
        <v>985</v>
      </c>
      <c r="E233" s="11">
        <v>2712413.14</v>
      </c>
      <c r="F233" s="11">
        <v>1638412.439</v>
      </c>
      <c r="G233" s="9">
        <v>232.05500000000001</v>
      </c>
      <c r="H233" s="9">
        <v>211.518</v>
      </c>
      <c r="I233" s="30" t="s">
        <v>92</v>
      </c>
      <c r="J233" s="9">
        <v>211.36949157999999</v>
      </c>
      <c r="K233" s="29">
        <f t="shared" si="6"/>
        <v>-0.14850842000001307</v>
      </c>
      <c r="L233" s="29">
        <f t="shared" si="7"/>
        <v>2.2054750810900282E-2</v>
      </c>
    </row>
    <row r="234" spans="1:12">
      <c r="A234" s="18">
        <v>12096</v>
      </c>
      <c r="B234" s="28" t="s">
        <v>253</v>
      </c>
      <c r="C234" s="28" t="s">
        <v>986</v>
      </c>
      <c r="D234" s="28" t="s">
        <v>987</v>
      </c>
      <c r="E234" s="11">
        <v>2712391.0430000001</v>
      </c>
      <c r="F234" s="11">
        <v>1638162.652</v>
      </c>
      <c r="G234" s="9">
        <v>232.411</v>
      </c>
      <c r="H234" s="9">
        <v>211.892</v>
      </c>
      <c r="I234" s="30" t="s">
        <v>92</v>
      </c>
      <c r="J234" s="9">
        <v>211.64027404999999</v>
      </c>
      <c r="K234" s="29">
        <f t="shared" si="6"/>
        <v>-0.25172595000000797</v>
      </c>
      <c r="L234" s="29">
        <f t="shared" si="7"/>
        <v>6.3365953903406519E-2</v>
      </c>
    </row>
    <row r="235" spans="1:12">
      <c r="A235" s="18">
        <v>12097</v>
      </c>
      <c r="B235" s="28" t="s">
        <v>253</v>
      </c>
      <c r="C235" s="28" t="s">
        <v>988</v>
      </c>
      <c r="D235" s="28" t="s">
        <v>989</v>
      </c>
      <c r="E235" s="11">
        <v>2712368.1359999999</v>
      </c>
      <c r="F235" s="11">
        <v>1637907.54</v>
      </c>
      <c r="G235" s="9">
        <v>232.363</v>
      </c>
      <c r="H235" s="9">
        <v>211.863</v>
      </c>
      <c r="I235" s="30" t="s">
        <v>92</v>
      </c>
      <c r="J235" s="9">
        <v>211.56744384999999</v>
      </c>
      <c r="K235" s="29">
        <f t="shared" si="6"/>
        <v>-0.29555615000001012</v>
      </c>
      <c r="L235" s="29">
        <f t="shared" si="7"/>
        <v>8.7353437802828476E-2</v>
      </c>
    </row>
    <row r="236" spans="1:12">
      <c r="A236" s="18">
        <v>12098</v>
      </c>
      <c r="B236" s="28" t="s">
        <v>253</v>
      </c>
      <c r="C236" s="28" t="s">
        <v>990</v>
      </c>
      <c r="D236" s="28" t="s">
        <v>991</v>
      </c>
      <c r="E236" s="11">
        <v>2712344.3259999999</v>
      </c>
      <c r="F236" s="11">
        <v>1637656.5830000001</v>
      </c>
      <c r="G236" s="9">
        <v>231.703</v>
      </c>
      <c r="H236" s="9">
        <v>211.221</v>
      </c>
      <c r="I236" s="30" t="s">
        <v>92</v>
      </c>
      <c r="J236" s="9">
        <v>210.86683654999999</v>
      </c>
      <c r="K236" s="29">
        <f t="shared" si="6"/>
        <v>-0.3541634500000157</v>
      </c>
      <c r="L236" s="29">
        <f t="shared" si="7"/>
        <v>0.12543174931591361</v>
      </c>
    </row>
    <row r="237" spans="1:12">
      <c r="A237" s="18">
        <v>12099</v>
      </c>
      <c r="B237" s="28" t="s">
        <v>253</v>
      </c>
      <c r="C237" s="28" t="s">
        <v>992</v>
      </c>
      <c r="D237" s="28" t="s">
        <v>993</v>
      </c>
      <c r="E237" s="11">
        <v>2712321.22</v>
      </c>
      <c r="F237" s="11">
        <v>1637409.594</v>
      </c>
      <c r="G237" s="9">
        <v>231.208</v>
      </c>
      <c r="H237" s="9">
        <v>210.745</v>
      </c>
      <c r="I237" s="30" t="s">
        <v>92</v>
      </c>
      <c r="J237" s="9">
        <v>210.32067871000001</v>
      </c>
      <c r="K237" s="29">
        <f t="shared" si="6"/>
        <v>-0.42432128999999463</v>
      </c>
      <c r="L237" s="29">
        <f t="shared" si="7"/>
        <v>0.18004855714725954</v>
      </c>
    </row>
    <row r="238" spans="1:12">
      <c r="A238" s="18">
        <v>12100</v>
      </c>
      <c r="B238" s="28" t="s">
        <v>253</v>
      </c>
      <c r="C238" s="28" t="s">
        <v>994</v>
      </c>
      <c r="D238" s="28" t="s">
        <v>995</v>
      </c>
      <c r="E238" s="11">
        <v>2712303.6060000001</v>
      </c>
      <c r="F238" s="11">
        <v>1637146.8629999999</v>
      </c>
      <c r="G238" s="9">
        <v>229.416</v>
      </c>
      <c r="H238" s="9">
        <v>208.97200000000001</v>
      </c>
      <c r="I238" s="30" t="s">
        <v>92</v>
      </c>
      <c r="J238" s="9">
        <v>208.59924315999999</v>
      </c>
      <c r="K238" s="29">
        <f t="shared" si="6"/>
        <v>-0.37275684000002229</v>
      </c>
      <c r="L238" s="29">
        <f t="shared" si="7"/>
        <v>0.13894766176680223</v>
      </c>
    </row>
    <row r="239" spans="1:12">
      <c r="A239" s="18">
        <v>12101</v>
      </c>
      <c r="B239" s="28" t="s">
        <v>253</v>
      </c>
      <c r="C239" s="28" t="s">
        <v>996</v>
      </c>
      <c r="D239" s="28" t="s">
        <v>997</v>
      </c>
      <c r="E239" s="11">
        <v>2712550.0869999998</v>
      </c>
      <c r="F239" s="11">
        <v>1637118.007</v>
      </c>
      <c r="G239" s="9">
        <v>227.95599999999999</v>
      </c>
      <c r="H239" s="9">
        <v>207.51599999999999</v>
      </c>
      <c r="I239" s="30" t="s">
        <v>92</v>
      </c>
      <c r="J239" s="9">
        <v>207.14320373999999</v>
      </c>
      <c r="K239" s="29">
        <f t="shared" si="6"/>
        <v>-0.37279626000000121</v>
      </c>
      <c r="L239" s="29">
        <f t="shared" si="7"/>
        <v>0.13897705146998851</v>
      </c>
    </row>
    <row r="240" spans="1:12">
      <c r="A240" s="18">
        <v>12102</v>
      </c>
      <c r="B240" s="28" t="s">
        <v>253</v>
      </c>
      <c r="C240" s="28" t="s">
        <v>998</v>
      </c>
      <c r="D240" s="28" t="s">
        <v>999</v>
      </c>
      <c r="E240" s="11">
        <v>2712811.1150000002</v>
      </c>
      <c r="F240" s="11">
        <v>1637122.8970000001</v>
      </c>
      <c r="G240" s="9">
        <v>226.99299999999999</v>
      </c>
      <c r="H240" s="9">
        <v>206.55600000000001</v>
      </c>
      <c r="I240" s="30" t="s">
        <v>92</v>
      </c>
      <c r="J240" s="9">
        <v>206.19282532</v>
      </c>
      <c r="K240" s="29">
        <f t="shared" si="6"/>
        <v>-0.3631746800000144</v>
      </c>
      <c r="L240" s="29">
        <f t="shared" si="7"/>
        <v>0.13189584819311287</v>
      </c>
    </row>
    <row r="241" spans="1:12">
      <c r="A241" s="18">
        <v>12103</v>
      </c>
      <c r="B241" s="28" t="s">
        <v>253</v>
      </c>
      <c r="C241" s="28" t="s">
        <v>1000</v>
      </c>
      <c r="D241" s="28" t="s">
        <v>1001</v>
      </c>
      <c r="E241" s="11">
        <v>2713057.6409999998</v>
      </c>
      <c r="F241" s="11">
        <v>1637125.943</v>
      </c>
      <c r="G241" s="9">
        <v>226.24600000000001</v>
      </c>
      <c r="H241" s="9">
        <v>205.81100000000001</v>
      </c>
      <c r="I241" s="30" t="s">
        <v>92</v>
      </c>
      <c r="J241" s="9">
        <v>205.50849915000001</v>
      </c>
      <c r="K241" s="29">
        <f t="shared" si="6"/>
        <v>-0.30250085000000126</v>
      </c>
      <c r="L241" s="29">
        <f t="shared" si="7"/>
        <v>9.1506764250723266E-2</v>
      </c>
    </row>
    <row r="242" spans="1:12">
      <c r="A242" s="31" t="s">
        <v>300</v>
      </c>
      <c r="B242" s="28" t="s">
        <v>320</v>
      </c>
      <c r="C242" s="30" t="s">
        <v>321</v>
      </c>
      <c r="D242" s="30" t="s">
        <v>322</v>
      </c>
      <c r="E242" s="11">
        <v>2864809.3668999998</v>
      </c>
      <c r="F242" s="11">
        <v>2078584.9486</v>
      </c>
      <c r="G242" s="9">
        <v>3031.78</v>
      </c>
      <c r="H242" s="9">
        <v>2974.43</v>
      </c>
      <c r="I242" s="30" t="s">
        <v>92</v>
      </c>
      <c r="J242" s="9">
        <v>2974.1208496099998</v>
      </c>
      <c r="K242" s="29">
        <f t="shared" si="6"/>
        <v>-0.30915039000001343</v>
      </c>
      <c r="L242" s="29">
        <f t="shared" si="7"/>
        <v>9.5573963637160406E-2</v>
      </c>
    </row>
    <row r="243" spans="1:12">
      <c r="A243" s="31" t="s">
        <v>301</v>
      </c>
      <c r="B243" s="28" t="s">
        <v>320</v>
      </c>
      <c r="C243" s="30" t="s">
        <v>323</v>
      </c>
      <c r="D243" s="30" t="s">
        <v>324</v>
      </c>
      <c r="E243" s="11">
        <v>2857580.5222999998</v>
      </c>
      <c r="F243" s="11">
        <v>2049291.4652</v>
      </c>
      <c r="G243" s="9">
        <v>2399.67</v>
      </c>
      <c r="H243" s="9">
        <v>2343.0300000000002</v>
      </c>
      <c r="I243" s="30" t="s">
        <v>92</v>
      </c>
      <c r="J243" s="9">
        <v>2342.5749511700001</v>
      </c>
      <c r="K243" s="29">
        <f t="shared" si="6"/>
        <v>-0.45504883000012342</v>
      </c>
      <c r="L243" s="29">
        <f t="shared" si="7"/>
        <v>0.20706943768448122</v>
      </c>
    </row>
    <row r="244" spans="1:12">
      <c r="A244" s="31" t="s">
        <v>302</v>
      </c>
      <c r="B244" s="28" t="s">
        <v>320</v>
      </c>
      <c r="C244" s="30" t="s">
        <v>325</v>
      </c>
      <c r="D244" s="30" t="s">
        <v>326</v>
      </c>
      <c r="E244" s="11">
        <v>2856925.0003</v>
      </c>
      <c r="F244" s="11">
        <v>2011225.6716</v>
      </c>
      <c r="G244" s="9">
        <v>1721.36</v>
      </c>
      <c r="H244" s="9">
        <v>1666.03</v>
      </c>
      <c r="I244" s="30" t="s">
        <v>92</v>
      </c>
      <c r="J244" s="9">
        <v>1665.5321044899999</v>
      </c>
      <c r="K244" s="29">
        <f t="shared" si="6"/>
        <v>-0.49789551000003485</v>
      </c>
      <c r="L244" s="29">
        <f t="shared" si="7"/>
        <v>0.24789993887819481</v>
      </c>
    </row>
    <row r="245" spans="1:12">
      <c r="A245" s="31" t="s">
        <v>303</v>
      </c>
      <c r="B245" s="28" t="s">
        <v>320</v>
      </c>
      <c r="C245" s="30" t="s">
        <v>327</v>
      </c>
      <c r="D245" s="30" t="s">
        <v>328</v>
      </c>
      <c r="E245" s="11">
        <v>2854868.6798</v>
      </c>
      <c r="F245" s="11">
        <v>1975967.365</v>
      </c>
      <c r="G245" s="9">
        <v>2154.04</v>
      </c>
      <c r="H245" s="9">
        <v>2099.9699999999998</v>
      </c>
      <c r="I245" s="30" t="s">
        <v>92</v>
      </c>
      <c r="J245" s="9">
        <v>2099.2770996099998</v>
      </c>
      <c r="K245" s="29">
        <f t="shared" si="6"/>
        <v>-0.69290038999997705</v>
      </c>
      <c r="L245" s="29">
        <f t="shared" si="7"/>
        <v>0.48011095046212032</v>
      </c>
    </row>
    <row r="246" spans="1:12">
      <c r="A246" s="31" t="s">
        <v>304</v>
      </c>
      <c r="B246" s="28" t="s">
        <v>320</v>
      </c>
      <c r="C246" s="30" t="s">
        <v>329</v>
      </c>
      <c r="D246" s="30" t="s">
        <v>330</v>
      </c>
      <c r="E246" s="11">
        <v>2854633.6666000001</v>
      </c>
      <c r="F246" s="11">
        <v>1944103.7801000001</v>
      </c>
      <c r="G246" s="9">
        <v>1618.21</v>
      </c>
      <c r="H246" s="9">
        <v>1565.86</v>
      </c>
      <c r="I246" s="30" t="s">
        <v>92</v>
      </c>
      <c r="J246" s="9">
        <v>1565.60583496</v>
      </c>
      <c r="K246" s="29">
        <f t="shared" si="6"/>
        <v>-0.25416503999986162</v>
      </c>
      <c r="L246" s="29">
        <f t="shared" si="7"/>
        <v>6.4599867558131255E-2</v>
      </c>
    </row>
    <row r="247" spans="1:12">
      <c r="A247" s="31" t="s">
        <v>305</v>
      </c>
      <c r="B247" s="28" t="s">
        <v>320</v>
      </c>
      <c r="C247" s="30" t="s">
        <v>331</v>
      </c>
      <c r="D247" s="30" t="s">
        <v>332</v>
      </c>
      <c r="E247" s="11">
        <v>2848908.0096999998</v>
      </c>
      <c r="F247" s="11">
        <v>1910616.1695999999</v>
      </c>
      <c r="G247" s="9">
        <v>1147.51</v>
      </c>
      <c r="H247" s="9">
        <v>1097.44</v>
      </c>
      <c r="I247" s="30" t="s">
        <v>92</v>
      </c>
      <c r="J247" s="9">
        <v>1096.6975097699999</v>
      </c>
      <c r="K247" s="29">
        <f t="shared" si="6"/>
        <v>-0.74249023000015768</v>
      </c>
      <c r="L247" s="29">
        <f t="shared" si="7"/>
        <v>0.55129174164568706</v>
      </c>
    </row>
    <row r="248" spans="1:12">
      <c r="A248" s="31" t="s">
        <v>306</v>
      </c>
      <c r="B248" s="28" t="s">
        <v>320</v>
      </c>
      <c r="C248" s="30" t="s">
        <v>333</v>
      </c>
      <c r="D248" s="30" t="s">
        <v>334</v>
      </c>
      <c r="E248" s="11">
        <v>2836784.2919999999</v>
      </c>
      <c r="F248" s="11">
        <v>1882037.311</v>
      </c>
      <c r="G248" s="9">
        <v>754.57</v>
      </c>
      <c r="H248" s="9">
        <v>707.09</v>
      </c>
      <c r="I248" s="30" t="s">
        <v>92</v>
      </c>
      <c r="J248" s="9">
        <v>706.79602050999995</v>
      </c>
      <c r="K248" s="29">
        <f t="shared" si="6"/>
        <v>-0.29397949000008339</v>
      </c>
      <c r="L248" s="29">
        <f t="shared" si="7"/>
        <v>8.6423940540709135E-2</v>
      </c>
    </row>
    <row r="249" spans="1:12">
      <c r="A249" s="30" t="s">
        <v>1145</v>
      </c>
      <c r="B249" s="30" t="s">
        <v>320</v>
      </c>
      <c r="C249" s="30" t="s">
        <v>335</v>
      </c>
      <c r="D249" s="30" t="s">
        <v>336</v>
      </c>
      <c r="E249" s="11">
        <v>2818810.6464999998</v>
      </c>
      <c r="F249" s="11">
        <v>1827489.0223000001</v>
      </c>
      <c r="G249" s="9">
        <v>1681.53</v>
      </c>
      <c r="H249" s="9">
        <v>558.20000000000005</v>
      </c>
      <c r="I249" s="30" t="s">
        <v>92</v>
      </c>
      <c r="J249" s="9">
        <v>559.26159668000003</v>
      </c>
      <c r="K249" s="29">
        <f t="shared" si="6"/>
        <v>1.0615966799999796</v>
      </c>
      <c r="L249" s="29">
        <f t="shared" si="7"/>
        <v>1.1269875109869791</v>
      </c>
    </row>
    <row r="250" spans="1:12">
      <c r="A250" s="31" t="s">
        <v>319</v>
      </c>
      <c r="B250" s="28" t="s">
        <v>320</v>
      </c>
      <c r="C250" s="30" t="s">
        <v>359</v>
      </c>
      <c r="D250" s="30" t="s">
        <v>360</v>
      </c>
      <c r="E250" s="11">
        <v>2780609.7341999998</v>
      </c>
      <c r="F250" s="11">
        <v>1802919.1244000001</v>
      </c>
      <c r="G250" s="9">
        <v>229.53</v>
      </c>
      <c r="H250" s="9">
        <v>193.43</v>
      </c>
      <c r="I250" s="30" t="s">
        <v>92</v>
      </c>
      <c r="J250" s="9">
        <v>193.39793395999999</v>
      </c>
      <c r="K250" s="29">
        <f t="shared" si="6"/>
        <v>-3.2066040000017892E-2</v>
      </c>
      <c r="L250" s="29">
        <f t="shared" si="7"/>
        <v>1.0282309212827476E-3</v>
      </c>
    </row>
    <row r="251" spans="1:12">
      <c r="A251" s="31" t="s">
        <v>318</v>
      </c>
      <c r="B251" s="28" t="s">
        <v>320</v>
      </c>
      <c r="C251" s="30" t="s">
        <v>357</v>
      </c>
      <c r="D251" s="30" t="s">
        <v>358</v>
      </c>
      <c r="E251" s="11">
        <v>2780753.3336</v>
      </c>
      <c r="F251" s="11">
        <v>1802791.6422999999</v>
      </c>
      <c r="G251" s="9">
        <v>232</v>
      </c>
      <c r="H251" s="9">
        <v>195.95</v>
      </c>
      <c r="I251" s="30" t="s">
        <v>92</v>
      </c>
      <c r="J251" s="9">
        <v>194.49006653000001</v>
      </c>
      <c r="K251" s="29">
        <f t="shared" si="6"/>
        <v>-1.4599334699999815</v>
      </c>
      <c r="L251" s="29">
        <f t="shared" si="7"/>
        <v>2.1314057368261872</v>
      </c>
    </row>
    <row r="252" spans="1:12">
      <c r="A252" s="31" t="s">
        <v>137</v>
      </c>
      <c r="B252" s="28" t="s">
        <v>103</v>
      </c>
      <c r="C252" s="30" t="s">
        <v>142</v>
      </c>
      <c r="D252" s="30" t="s">
        <v>143</v>
      </c>
      <c r="E252" s="11">
        <v>2795812.2080000001</v>
      </c>
      <c r="F252" s="11">
        <v>1670007.2542000001</v>
      </c>
      <c r="G252" s="9">
        <v>401.9</v>
      </c>
      <c r="H252" s="9">
        <v>376.91</v>
      </c>
      <c r="I252" s="30" t="s">
        <v>92</v>
      </c>
      <c r="J252" s="9">
        <v>377.09014893</v>
      </c>
      <c r="K252" s="29">
        <f t="shared" si="6"/>
        <v>0.18014892999997301</v>
      </c>
      <c r="L252" s="29">
        <f t="shared" si="7"/>
        <v>3.2453636980135175E-2</v>
      </c>
    </row>
    <row r="253" spans="1:12">
      <c r="A253" s="31" t="s">
        <v>136</v>
      </c>
      <c r="B253" s="28" t="s">
        <v>103</v>
      </c>
      <c r="C253" s="30" t="s">
        <v>140</v>
      </c>
      <c r="D253" s="30" t="s">
        <v>141</v>
      </c>
      <c r="E253" s="11">
        <v>2795815.9959999998</v>
      </c>
      <c r="F253" s="11">
        <v>1669912.6061</v>
      </c>
      <c r="G253" s="9">
        <v>401.88</v>
      </c>
      <c r="H253" s="9">
        <v>376.9</v>
      </c>
      <c r="I253" s="30" t="s">
        <v>92</v>
      </c>
      <c r="J253" s="9">
        <v>376.99005126999998</v>
      </c>
      <c r="K253" s="29">
        <f t="shared" si="6"/>
        <v>9.0051270000003569E-2</v>
      </c>
      <c r="L253" s="29">
        <f t="shared" si="7"/>
        <v>8.1092312286135428E-3</v>
      </c>
    </row>
    <row r="254" spans="1:12">
      <c r="A254" s="30" t="s">
        <v>1146</v>
      </c>
      <c r="B254" s="30" t="s">
        <v>402</v>
      </c>
      <c r="C254" s="30" t="s">
        <v>1147</v>
      </c>
      <c r="D254" s="30" t="s">
        <v>1148</v>
      </c>
      <c r="E254" s="11">
        <v>2792512.5266</v>
      </c>
      <c r="F254" s="11">
        <v>1722479.2553999999</v>
      </c>
      <c r="G254" s="9">
        <v>392.28</v>
      </c>
      <c r="H254" s="9">
        <v>361.43</v>
      </c>
      <c r="I254" s="30" t="s">
        <v>92</v>
      </c>
      <c r="J254" s="9">
        <v>362.92160034</v>
      </c>
      <c r="K254" s="29">
        <f t="shared" si="6"/>
        <v>1.4916003399999909</v>
      </c>
      <c r="L254" s="29">
        <f t="shared" si="7"/>
        <v>2.2248715742880885</v>
      </c>
    </row>
    <row r="255" spans="1:12">
      <c r="A255" s="30" t="s">
        <v>1149</v>
      </c>
      <c r="B255" s="30" t="s">
        <v>402</v>
      </c>
      <c r="C255" s="30" t="s">
        <v>1150</v>
      </c>
      <c r="D255" s="30" t="s">
        <v>1151</v>
      </c>
      <c r="E255" s="11">
        <v>2792414.3758</v>
      </c>
      <c r="F255" s="11">
        <v>1722622.0308000001</v>
      </c>
      <c r="G255" s="9">
        <v>394.22</v>
      </c>
      <c r="H255" s="9">
        <v>363.37</v>
      </c>
      <c r="I255" s="30" t="s">
        <v>92</v>
      </c>
      <c r="J255" s="9">
        <v>363.53012085</v>
      </c>
      <c r="K255" s="29">
        <f t="shared" si="6"/>
        <v>0.16012084999999843</v>
      </c>
      <c r="L255" s="29">
        <f t="shared" si="7"/>
        <v>2.5638686604721996E-2</v>
      </c>
    </row>
    <row r="256" spans="1:12">
      <c r="A256" s="31" t="s">
        <v>400</v>
      </c>
      <c r="B256" s="28" t="s">
        <v>402</v>
      </c>
      <c r="C256" s="30" t="s">
        <v>403</v>
      </c>
      <c r="D256" s="30" t="s">
        <v>404</v>
      </c>
      <c r="E256" s="11">
        <v>2788009.0559999999</v>
      </c>
      <c r="F256" s="11">
        <v>1673065.5637000001</v>
      </c>
      <c r="G256" s="9">
        <v>280.76</v>
      </c>
      <c r="H256" s="9">
        <v>256.06</v>
      </c>
      <c r="I256" s="30" t="s">
        <v>92</v>
      </c>
      <c r="J256" s="9">
        <v>256.26184081999997</v>
      </c>
      <c r="K256" s="29">
        <f t="shared" si="6"/>
        <v>0.20184081999997261</v>
      </c>
      <c r="L256" s="29">
        <f t="shared" si="7"/>
        <v>4.073971661826134E-2</v>
      </c>
    </row>
    <row r="257" spans="1:12">
      <c r="A257" s="31" t="s">
        <v>401</v>
      </c>
      <c r="B257" s="28" t="s">
        <v>402</v>
      </c>
      <c r="C257" s="30" t="s">
        <v>405</v>
      </c>
      <c r="D257" s="30" t="s">
        <v>406</v>
      </c>
      <c r="E257" s="11">
        <v>2788037.7222000002</v>
      </c>
      <c r="F257" s="11">
        <v>1673314.5833000001</v>
      </c>
      <c r="G257" s="9">
        <v>281.32</v>
      </c>
      <c r="H257" s="9">
        <v>256.60000000000002</v>
      </c>
      <c r="I257" s="30" t="s">
        <v>92</v>
      </c>
      <c r="J257" s="9">
        <v>256.77227783000001</v>
      </c>
      <c r="K257" s="29">
        <f t="shared" si="6"/>
        <v>0.17227782999998453</v>
      </c>
      <c r="L257" s="29">
        <f t="shared" si="7"/>
        <v>2.9679650709503572E-2</v>
      </c>
    </row>
    <row r="258" spans="1:12">
      <c r="A258" s="31" t="s">
        <v>89</v>
      </c>
      <c r="B258" s="30" t="s">
        <v>253</v>
      </c>
      <c r="C258" s="30" t="s">
        <v>90</v>
      </c>
      <c r="D258" s="30" t="s">
        <v>91</v>
      </c>
      <c r="E258" s="11">
        <v>2661592.1834</v>
      </c>
      <c r="F258" s="11">
        <v>1648706.4516</v>
      </c>
      <c r="G258" s="9">
        <v>159.99</v>
      </c>
      <c r="H258" s="9">
        <v>138.28</v>
      </c>
      <c r="I258" s="30" t="s">
        <v>92</v>
      </c>
      <c r="J258" s="9">
        <v>138.39286804</v>
      </c>
      <c r="K258" s="29">
        <f t="shared" si="6"/>
        <v>0.11286803999999506</v>
      </c>
      <c r="L258" s="29">
        <f t="shared" si="7"/>
        <v>1.2739194453440485E-2</v>
      </c>
    </row>
    <row r="259" spans="1:12">
      <c r="A259" s="31" t="s">
        <v>93</v>
      </c>
      <c r="B259" s="30" t="s">
        <v>253</v>
      </c>
      <c r="C259" s="30" t="s">
        <v>94</v>
      </c>
      <c r="D259" s="30" t="s">
        <v>95</v>
      </c>
      <c r="E259" s="11">
        <v>2661696.2952999999</v>
      </c>
      <c r="F259" s="11">
        <v>1648825.4209</v>
      </c>
      <c r="G259" s="9">
        <v>161.94</v>
      </c>
      <c r="H259" s="9">
        <v>140.22</v>
      </c>
      <c r="I259" s="30" t="s">
        <v>92</v>
      </c>
      <c r="J259" s="9">
        <v>140.29356383999999</v>
      </c>
      <c r="K259" s="29">
        <f t="shared" ref="K259:K277" si="8">J259-H259</f>
        <v>7.3563839999991387E-2</v>
      </c>
      <c r="L259" s="29">
        <f t="shared" ref="L259:L277" si="9">K259*K259</f>
        <v>5.4116385555443326E-3</v>
      </c>
    </row>
    <row r="260" spans="1:12">
      <c r="A260" s="31" t="s">
        <v>138</v>
      </c>
      <c r="B260" s="28" t="s">
        <v>103</v>
      </c>
      <c r="C260" s="30" t="s">
        <v>144</v>
      </c>
      <c r="D260" s="30" t="s">
        <v>145</v>
      </c>
      <c r="E260" s="11">
        <v>2830081.8076999998</v>
      </c>
      <c r="F260" s="11">
        <v>1632470.3382000001</v>
      </c>
      <c r="G260" s="9">
        <v>243.51</v>
      </c>
      <c r="H260" s="9">
        <v>219.05</v>
      </c>
      <c r="I260" s="30" t="s">
        <v>92</v>
      </c>
      <c r="J260" s="9">
        <v>218.94129943999999</v>
      </c>
      <c r="K260" s="29">
        <f t="shared" si="8"/>
        <v>-0.10870056000001682</v>
      </c>
      <c r="L260" s="29">
        <f t="shared" si="9"/>
        <v>1.1815811744317258E-2</v>
      </c>
    </row>
    <row r="261" spans="1:12">
      <c r="A261" s="31" t="s">
        <v>139</v>
      </c>
      <c r="B261" s="28" t="s">
        <v>103</v>
      </c>
      <c r="C261" s="30" t="s">
        <v>146</v>
      </c>
      <c r="D261" s="30" t="s">
        <v>147</v>
      </c>
      <c r="E261" s="11">
        <v>2829854.2768999999</v>
      </c>
      <c r="F261" s="11">
        <v>1632485.1989</v>
      </c>
      <c r="G261" s="9">
        <v>248.51</v>
      </c>
      <c r="H261" s="9">
        <v>224.2</v>
      </c>
      <c r="I261" s="30" t="s">
        <v>92</v>
      </c>
      <c r="J261" s="9">
        <v>224.26147460999999</v>
      </c>
      <c r="K261" s="29">
        <f t="shared" si="8"/>
        <v>6.1474610000004759E-2</v>
      </c>
      <c r="L261" s="29">
        <f t="shared" si="9"/>
        <v>3.779127674652685E-3</v>
      </c>
    </row>
    <row r="262" spans="1:12" s="28" customFormat="1">
      <c r="A262" s="31" t="s">
        <v>249</v>
      </c>
      <c r="B262" s="28" t="s">
        <v>252</v>
      </c>
      <c r="C262" s="30" t="s">
        <v>260</v>
      </c>
      <c r="D262" s="30" t="s">
        <v>261</v>
      </c>
      <c r="E262" s="11">
        <v>3226211.7574</v>
      </c>
      <c r="F262" s="11">
        <v>1876071.3788000001</v>
      </c>
      <c r="G262" s="9">
        <v>1499.23</v>
      </c>
      <c r="H262" s="9">
        <v>1450.59</v>
      </c>
      <c r="I262" s="30" t="s">
        <v>92</v>
      </c>
      <c r="J262" s="9">
        <v>1450.54650879</v>
      </c>
      <c r="K262" s="29">
        <f t="shared" si="8"/>
        <v>-4.3491209999956482E-2</v>
      </c>
      <c r="L262" s="29">
        <f t="shared" si="9"/>
        <v>1.8914853472603147E-3</v>
      </c>
    </row>
    <row r="263" spans="1:12" s="28" customFormat="1">
      <c r="A263" s="31" t="s">
        <v>248</v>
      </c>
      <c r="B263" s="28" t="s">
        <v>252</v>
      </c>
      <c r="C263" s="30" t="s">
        <v>258</v>
      </c>
      <c r="D263" s="30" t="s">
        <v>259</v>
      </c>
      <c r="E263" s="11">
        <v>3226198.3735000002</v>
      </c>
      <c r="F263" s="11">
        <v>1875926.6427</v>
      </c>
      <c r="G263" s="9">
        <v>1498.99</v>
      </c>
      <c r="H263" s="9">
        <v>1450.35</v>
      </c>
      <c r="I263" s="30" t="s">
        <v>92</v>
      </c>
      <c r="J263" s="9">
        <v>1449.5610351600001</v>
      </c>
      <c r="K263" s="29">
        <f t="shared" si="8"/>
        <v>-0.78896483999983502</v>
      </c>
      <c r="L263" s="29">
        <f t="shared" si="9"/>
        <v>0.62246551875596523</v>
      </c>
    </row>
    <row r="264" spans="1:12" s="28" customFormat="1">
      <c r="A264" s="31" t="s">
        <v>308</v>
      </c>
      <c r="B264" s="28" t="s">
        <v>320</v>
      </c>
      <c r="C264" s="30" t="s">
        <v>337</v>
      </c>
      <c r="D264" s="30" t="s">
        <v>338</v>
      </c>
      <c r="E264" s="11">
        <v>2747594.6508999998</v>
      </c>
      <c r="F264" s="11">
        <v>1830343.7043999999</v>
      </c>
      <c r="G264" s="9">
        <v>95.3</v>
      </c>
      <c r="H264" s="9">
        <v>57.98</v>
      </c>
      <c r="I264" s="30" t="s">
        <v>92</v>
      </c>
      <c r="J264" s="9">
        <v>57.881183620000002</v>
      </c>
      <c r="K264" s="29">
        <f t="shared" si="8"/>
        <v>-9.8816379999995263E-2</v>
      </c>
      <c r="L264" s="29">
        <f t="shared" si="9"/>
        <v>9.7646769563034634E-3</v>
      </c>
    </row>
    <row r="265" spans="1:12" s="28" customFormat="1">
      <c r="A265" s="31" t="s">
        <v>309</v>
      </c>
      <c r="B265" s="28" t="s">
        <v>320</v>
      </c>
      <c r="C265" s="30" t="s">
        <v>339</v>
      </c>
      <c r="D265" s="30" t="s">
        <v>340</v>
      </c>
      <c r="E265" s="11">
        <v>2747726.0126</v>
      </c>
      <c r="F265" s="11">
        <v>1830291.5019</v>
      </c>
      <c r="G265" s="9">
        <v>95.43</v>
      </c>
      <c r="H265" s="9">
        <v>58.11</v>
      </c>
      <c r="I265" s="30" t="s">
        <v>92</v>
      </c>
      <c r="J265" s="9">
        <v>57.880741120000003</v>
      </c>
      <c r="K265" s="29">
        <f t="shared" si="8"/>
        <v>-0.22925887999999617</v>
      </c>
      <c r="L265" s="29">
        <f t="shared" si="9"/>
        <v>5.2559634058852646E-2</v>
      </c>
    </row>
    <row r="266" spans="1:12" s="28" customFormat="1">
      <c r="A266" s="31" t="s">
        <v>310</v>
      </c>
      <c r="B266" s="28" t="s">
        <v>320</v>
      </c>
      <c r="C266" s="30" t="s">
        <v>341</v>
      </c>
      <c r="D266" s="30" t="s">
        <v>342</v>
      </c>
      <c r="E266" s="11">
        <v>2749316.7559000002</v>
      </c>
      <c r="F266" s="11">
        <v>1827106.4626</v>
      </c>
      <c r="G266" s="9">
        <v>92.95</v>
      </c>
      <c r="H266" s="9">
        <v>55.87</v>
      </c>
      <c r="I266" s="30" t="s">
        <v>92</v>
      </c>
      <c r="J266" s="9">
        <v>55.743560789999997</v>
      </c>
      <c r="K266" s="29">
        <f t="shared" si="8"/>
        <v>-0.12643921000000091</v>
      </c>
      <c r="L266" s="29">
        <f t="shared" si="9"/>
        <v>1.5986873825424332E-2</v>
      </c>
    </row>
    <row r="267" spans="1:12" s="28" customFormat="1">
      <c r="A267" s="31" t="s">
        <v>311</v>
      </c>
      <c r="B267" s="28" t="s">
        <v>320</v>
      </c>
      <c r="C267" s="30" t="s">
        <v>343</v>
      </c>
      <c r="D267" s="30" t="s">
        <v>344</v>
      </c>
      <c r="E267" s="11">
        <v>2749477.6168</v>
      </c>
      <c r="F267" s="11">
        <v>1827139.6547000001</v>
      </c>
      <c r="G267" s="9">
        <v>92.99</v>
      </c>
      <c r="H267" s="9">
        <v>55.92</v>
      </c>
      <c r="I267" s="30" t="s">
        <v>92</v>
      </c>
      <c r="J267" s="9">
        <v>55.940048220000001</v>
      </c>
      <c r="K267" s="29">
        <f t="shared" si="8"/>
        <v>2.0048219999999617E-2</v>
      </c>
      <c r="L267" s="29">
        <f t="shared" si="9"/>
        <v>4.0193112516838462E-4</v>
      </c>
    </row>
    <row r="268" spans="1:12" s="28" customFormat="1">
      <c r="A268" s="31" t="s">
        <v>313</v>
      </c>
      <c r="B268" s="28" t="s">
        <v>320</v>
      </c>
      <c r="C268" s="30" t="s">
        <v>347</v>
      </c>
      <c r="D268" s="30" t="s">
        <v>348</v>
      </c>
      <c r="E268" s="11">
        <v>2749625.0011999998</v>
      </c>
      <c r="F268" s="11">
        <v>1823527.9620000001</v>
      </c>
      <c r="G268" s="9">
        <v>89.34</v>
      </c>
      <c r="H268" s="9">
        <v>52.62</v>
      </c>
      <c r="I268" s="30" t="s">
        <v>92</v>
      </c>
      <c r="J268" s="9">
        <v>52.374290469999998</v>
      </c>
      <c r="K268" s="29">
        <f t="shared" si="8"/>
        <v>-0.24570952999999918</v>
      </c>
      <c r="L268" s="29">
        <f t="shared" si="9"/>
        <v>6.0373173132820493E-2</v>
      </c>
    </row>
    <row r="269" spans="1:12" s="28" customFormat="1">
      <c r="A269" s="31" t="s">
        <v>312</v>
      </c>
      <c r="B269" s="28" t="s">
        <v>320</v>
      </c>
      <c r="C269" s="30" t="s">
        <v>345</v>
      </c>
      <c r="D269" s="30" t="s">
        <v>346</v>
      </c>
      <c r="E269" s="11">
        <v>2749764.4005999998</v>
      </c>
      <c r="F269" s="11">
        <v>1823579.6791000001</v>
      </c>
      <c r="G269" s="9">
        <v>89.73</v>
      </c>
      <c r="H269" s="9">
        <v>53</v>
      </c>
      <c r="I269" s="30" t="s">
        <v>92</v>
      </c>
      <c r="J269" s="9">
        <v>52.70830917</v>
      </c>
      <c r="K269" s="29">
        <f t="shared" si="8"/>
        <v>-0.29169083000000029</v>
      </c>
      <c r="L269" s="29">
        <f t="shared" si="9"/>
        <v>8.508354030608907E-2</v>
      </c>
    </row>
    <row r="270" spans="1:12" s="28" customFormat="1">
      <c r="A270" s="31" t="s">
        <v>314</v>
      </c>
      <c r="B270" s="28" t="s">
        <v>320</v>
      </c>
      <c r="C270" s="30" t="s">
        <v>349</v>
      </c>
      <c r="D270" s="30" t="s">
        <v>350</v>
      </c>
      <c r="E270" s="11">
        <v>2748697.503</v>
      </c>
      <c r="F270" s="11">
        <v>1819483.9746999999</v>
      </c>
      <c r="G270" s="9">
        <v>87.49</v>
      </c>
      <c r="H270" s="9">
        <v>51.22</v>
      </c>
      <c r="I270" s="30" t="s">
        <v>92</v>
      </c>
      <c r="J270" s="9">
        <v>51.014457700000001</v>
      </c>
      <c r="K270" s="29">
        <f t="shared" si="8"/>
        <v>-0.20554229999999762</v>
      </c>
      <c r="L270" s="29">
        <f t="shared" si="9"/>
        <v>4.2247637089289025E-2</v>
      </c>
    </row>
    <row r="271" spans="1:12" s="28" customFormat="1">
      <c r="A271" s="31" t="s">
        <v>315</v>
      </c>
      <c r="B271" s="28" t="s">
        <v>320</v>
      </c>
      <c r="C271" s="30" t="s">
        <v>351</v>
      </c>
      <c r="D271" s="30" t="s">
        <v>352</v>
      </c>
      <c r="E271" s="11">
        <v>2748564.0432000002</v>
      </c>
      <c r="F271" s="11">
        <v>1819492.1011999999</v>
      </c>
      <c r="G271" s="9">
        <v>88.11</v>
      </c>
      <c r="H271" s="9">
        <v>51.84</v>
      </c>
      <c r="I271" s="30" t="s">
        <v>92</v>
      </c>
      <c r="J271" s="9">
        <v>51.574050900000003</v>
      </c>
      <c r="K271" s="29">
        <f t="shared" si="8"/>
        <v>-0.26594910000000027</v>
      </c>
      <c r="L271" s="29">
        <f t="shared" si="9"/>
        <v>7.0728923790810139E-2</v>
      </c>
    </row>
    <row r="272" spans="1:12" s="28" customFormat="1">
      <c r="A272" s="31" t="s">
        <v>316</v>
      </c>
      <c r="B272" s="28" t="s">
        <v>320</v>
      </c>
      <c r="C272" s="30" t="s">
        <v>353</v>
      </c>
      <c r="D272" s="30" t="s">
        <v>354</v>
      </c>
      <c r="E272" s="11">
        <v>2743555.9147000001</v>
      </c>
      <c r="F272" s="11">
        <v>1809011.3344000001</v>
      </c>
      <c r="G272" s="9">
        <v>81.38</v>
      </c>
      <c r="H272" s="9">
        <v>46.26</v>
      </c>
      <c r="I272" s="30" t="s">
        <v>92</v>
      </c>
      <c r="J272" s="9">
        <v>46.14120483</v>
      </c>
      <c r="K272" s="29">
        <f t="shared" si="8"/>
        <v>-0.11879516999999851</v>
      </c>
      <c r="L272" s="29">
        <f t="shared" si="9"/>
        <v>1.4112292415328544E-2</v>
      </c>
    </row>
    <row r="273" spans="1:12" s="28" customFormat="1">
      <c r="A273" s="31" t="s">
        <v>317</v>
      </c>
      <c r="B273" s="28" t="s">
        <v>320</v>
      </c>
      <c r="C273" s="30" t="s">
        <v>355</v>
      </c>
      <c r="D273" s="30" t="s">
        <v>356</v>
      </c>
      <c r="E273" s="11">
        <v>2743674.9235</v>
      </c>
      <c r="F273" s="11">
        <v>1808982.6864</v>
      </c>
      <c r="G273" s="9">
        <v>81.150000000000006</v>
      </c>
      <c r="H273" s="9">
        <v>46.03</v>
      </c>
      <c r="I273" s="30" t="s">
        <v>92</v>
      </c>
      <c r="J273" s="9">
        <v>45.915691379999998</v>
      </c>
      <c r="K273" s="29">
        <f t="shared" si="8"/>
        <v>-0.11430862000000275</v>
      </c>
      <c r="L273" s="29">
        <f t="shared" si="9"/>
        <v>1.3066460606305029E-2</v>
      </c>
    </row>
    <row r="274" spans="1:12">
      <c r="A274" s="31" t="s">
        <v>251</v>
      </c>
      <c r="B274" s="28" t="s">
        <v>252</v>
      </c>
      <c r="C274" s="30" t="s">
        <v>264</v>
      </c>
      <c r="D274" s="30" t="s">
        <v>265</v>
      </c>
      <c r="E274" s="11">
        <v>3214596.9945999999</v>
      </c>
      <c r="F274" s="11">
        <v>1966775.8585000001</v>
      </c>
      <c r="G274" s="9">
        <v>1682.89</v>
      </c>
      <c r="H274" s="9">
        <v>1631.52</v>
      </c>
      <c r="I274" s="30" t="s">
        <v>92</v>
      </c>
      <c r="J274" s="9">
        <v>1630.63049316</v>
      </c>
      <c r="K274" s="29">
        <f t="shared" si="8"/>
        <v>-0.88950683999996727</v>
      </c>
      <c r="L274" s="29">
        <f t="shared" si="9"/>
        <v>0.79122241840672736</v>
      </c>
    </row>
    <row r="275" spans="1:12">
      <c r="A275" s="31" t="s">
        <v>250</v>
      </c>
      <c r="B275" s="28" t="s">
        <v>252</v>
      </c>
      <c r="C275" s="30" t="s">
        <v>262</v>
      </c>
      <c r="D275" s="30" t="s">
        <v>263</v>
      </c>
      <c r="E275" s="11">
        <v>3214680.1041999999</v>
      </c>
      <c r="F275" s="11">
        <v>1966672.0951</v>
      </c>
      <c r="G275" s="9">
        <v>1682.55</v>
      </c>
      <c r="H275" s="9">
        <v>1631.18</v>
      </c>
      <c r="I275" s="30" t="s">
        <v>92</v>
      </c>
      <c r="J275" s="9">
        <v>1630.6140136700001</v>
      </c>
      <c r="K275" s="29">
        <f t="shared" si="8"/>
        <v>-0.56598632999998699</v>
      </c>
      <c r="L275" s="29">
        <f t="shared" si="9"/>
        <v>0.32034052574685418</v>
      </c>
    </row>
    <row r="276" spans="1:12">
      <c r="A276" s="31" t="s">
        <v>247</v>
      </c>
      <c r="B276" s="28" t="s">
        <v>252</v>
      </c>
      <c r="C276" s="30" t="s">
        <v>256</v>
      </c>
      <c r="D276" s="30" t="s">
        <v>257</v>
      </c>
      <c r="E276" s="11">
        <v>3205229.4271999998</v>
      </c>
      <c r="F276" s="11">
        <v>1833207.003</v>
      </c>
      <c r="G276" s="9">
        <v>1367.8</v>
      </c>
      <c r="H276" s="9">
        <v>1320.48</v>
      </c>
      <c r="I276" s="30" t="s">
        <v>92</v>
      </c>
      <c r="J276" s="9">
        <v>1320.2322998</v>
      </c>
      <c r="K276" s="29">
        <f t="shared" si="8"/>
        <v>-0.24770020000005388</v>
      </c>
      <c r="L276" s="29">
        <f t="shared" si="9"/>
        <v>6.1355389080066693E-2</v>
      </c>
    </row>
    <row r="277" spans="1:12">
      <c r="A277" s="31" t="s">
        <v>246</v>
      </c>
      <c r="B277" s="28" t="s">
        <v>252</v>
      </c>
      <c r="C277" s="30" t="s">
        <v>254</v>
      </c>
      <c r="D277" s="30" t="s">
        <v>255</v>
      </c>
      <c r="E277" s="11">
        <v>3205232.9413999999</v>
      </c>
      <c r="F277" s="11">
        <v>1833076.294</v>
      </c>
      <c r="G277" s="9">
        <v>1367.77</v>
      </c>
      <c r="H277" s="9">
        <v>1320.45</v>
      </c>
      <c r="I277" s="30" t="s">
        <v>92</v>
      </c>
      <c r="J277" s="9">
        <v>1319.82714844</v>
      </c>
      <c r="K277" s="29">
        <f t="shared" si="8"/>
        <v>-0.62285156000007191</v>
      </c>
      <c r="L277" s="29">
        <f t="shared" si="9"/>
        <v>0.38794406579452317</v>
      </c>
    </row>
  </sheetData>
  <mergeCells count="3">
    <mergeCell ref="C1:D1"/>
    <mergeCell ref="E1:F1"/>
    <mergeCell ref="G1:H1"/>
  </mergeCells>
  <phoneticPr fontId="7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U60"/>
  <sheetViews>
    <sheetView topLeftCell="E1" workbookViewId="0">
      <selection activeCell="I61" sqref="I61"/>
    </sheetView>
  </sheetViews>
  <sheetFormatPr defaultRowHeight="15"/>
  <cols>
    <col min="1" max="1" width="6.5703125" style="13" customWidth="1"/>
    <col min="2" max="2" width="15.5703125" customWidth="1"/>
    <col min="3" max="3" width="16.28515625" customWidth="1"/>
    <col min="4" max="4" width="17.5703125" customWidth="1"/>
    <col min="5" max="6" width="12.42578125" customWidth="1"/>
    <col min="7" max="8" width="9.5703125" bestFit="1" customWidth="1"/>
    <col min="9" max="9" width="11.28515625" customWidth="1"/>
    <col min="10" max="10" width="9.5703125" bestFit="1" customWidth="1"/>
    <col min="11" max="11" width="9.28515625" bestFit="1" customWidth="1"/>
    <col min="12" max="12" width="9.5703125" bestFit="1" customWidth="1"/>
    <col min="15" max="16" width="10.140625" customWidth="1"/>
  </cols>
  <sheetData>
    <row r="1" spans="1:21">
      <c r="A1" s="14" t="s">
        <v>29</v>
      </c>
      <c r="B1" s="4" t="s">
        <v>54</v>
      </c>
      <c r="C1" s="36" t="s">
        <v>30</v>
      </c>
      <c r="D1" s="36"/>
      <c r="E1" s="36" t="s">
        <v>31</v>
      </c>
      <c r="F1" s="36"/>
      <c r="G1" s="36" t="s">
        <v>32</v>
      </c>
      <c r="H1" s="36"/>
      <c r="J1" s="4" t="s">
        <v>33</v>
      </c>
      <c r="K1" s="4" t="s">
        <v>34</v>
      </c>
      <c r="L1" s="4" t="s">
        <v>35</v>
      </c>
      <c r="N1" s="4" t="s">
        <v>509</v>
      </c>
    </row>
    <row r="2" spans="1:21">
      <c r="A2" s="15" t="s">
        <v>36</v>
      </c>
      <c r="B2" s="3" t="s">
        <v>56</v>
      </c>
      <c r="C2" s="3" t="s">
        <v>37</v>
      </c>
      <c r="D2" s="3" t="s">
        <v>38</v>
      </c>
      <c r="E2" s="3" t="s">
        <v>39</v>
      </c>
      <c r="F2" s="3" t="s">
        <v>40</v>
      </c>
      <c r="G2" s="3" t="s">
        <v>41</v>
      </c>
      <c r="H2" s="3" t="s">
        <v>42</v>
      </c>
      <c r="I2" s="3" t="s">
        <v>43</v>
      </c>
      <c r="J2" s="3" t="s">
        <v>44</v>
      </c>
      <c r="K2" s="3" t="s">
        <v>45</v>
      </c>
      <c r="L2" s="3" t="s">
        <v>46</v>
      </c>
      <c r="N2" s="3" t="s">
        <v>513</v>
      </c>
      <c r="O2" s="3" t="s">
        <v>510</v>
      </c>
      <c r="P2" s="3" t="s">
        <v>511</v>
      </c>
      <c r="S2" s="3" t="s">
        <v>514</v>
      </c>
      <c r="T2" s="3" t="s">
        <v>515</v>
      </c>
      <c r="U2" s="3" t="s">
        <v>516</v>
      </c>
    </row>
    <row r="3" spans="1:21">
      <c r="A3" s="31" t="s">
        <v>121</v>
      </c>
      <c r="B3" s="28" t="s">
        <v>103</v>
      </c>
      <c r="C3" s="30" t="s">
        <v>130</v>
      </c>
      <c r="D3" s="30" t="s">
        <v>131</v>
      </c>
      <c r="E3" s="11">
        <v>2828666.3624999998</v>
      </c>
      <c r="F3" s="11">
        <v>1632657.6211999999</v>
      </c>
      <c r="G3" s="9">
        <v>256.27999999999997</v>
      </c>
      <c r="H3" s="9">
        <v>231.9085</v>
      </c>
      <c r="I3" s="30" t="s">
        <v>60</v>
      </c>
      <c r="J3" s="9">
        <v>231.90318298</v>
      </c>
      <c r="K3" s="29">
        <f t="shared" ref="K3:K34" si="0">J3-H3</f>
        <v>-5.317020000006778E-3</v>
      </c>
      <c r="L3" s="29">
        <f t="shared" ref="L3:L34" si="1">K3*K3</f>
        <v>2.8270701680472076E-5</v>
      </c>
      <c r="N3" s="9">
        <f t="shared" ref="N3:N34" si="2">ABS(K3)</f>
        <v>5.317020000006778E-3</v>
      </c>
      <c r="O3" s="2">
        <v>1</v>
      </c>
      <c r="P3" s="9">
        <f>O3/58</f>
        <v>1.7241379310344827E-2</v>
      </c>
      <c r="R3" s="6">
        <v>0.95</v>
      </c>
      <c r="S3" s="9">
        <f>PERCENTILE(N3:N60,0.95)</f>
        <v>0.90377868049993126</v>
      </c>
      <c r="T3" s="8">
        <f>S3/3.28083333</f>
        <v>0.27547229304084497</v>
      </c>
      <c r="U3" t="s">
        <v>517</v>
      </c>
    </row>
    <row r="4" spans="1:21">
      <c r="A4" s="31" t="s">
        <v>421</v>
      </c>
      <c r="B4" s="28" t="s">
        <v>402</v>
      </c>
      <c r="C4" s="30" t="s">
        <v>452</v>
      </c>
      <c r="D4" s="30" t="s">
        <v>453</v>
      </c>
      <c r="E4" s="11">
        <v>2780058.5720000002</v>
      </c>
      <c r="F4" s="11">
        <v>1674646.4506999999</v>
      </c>
      <c r="G4" s="9">
        <v>308.45</v>
      </c>
      <c r="H4" s="9">
        <v>284.2</v>
      </c>
      <c r="I4" s="30" t="s">
        <v>60</v>
      </c>
      <c r="J4" s="9">
        <v>284.19467163000002</v>
      </c>
      <c r="K4" s="29">
        <f t="shared" si="0"/>
        <v>-5.3283699999724377E-3</v>
      </c>
      <c r="L4" s="29">
        <f t="shared" si="1"/>
        <v>2.8391526856606275E-5</v>
      </c>
      <c r="N4" s="9">
        <f t="shared" si="2"/>
        <v>5.3283699999724377E-3</v>
      </c>
      <c r="O4" s="2">
        <v>2</v>
      </c>
      <c r="P4" s="9">
        <f t="shared" ref="P4:P60" si="3">O4/58</f>
        <v>3.4482758620689655E-2</v>
      </c>
    </row>
    <row r="5" spans="1:21">
      <c r="A5" s="31" t="s">
        <v>213</v>
      </c>
      <c r="B5" s="28" t="s">
        <v>216</v>
      </c>
      <c r="C5" s="30" t="s">
        <v>225</v>
      </c>
      <c r="D5" s="30" t="s">
        <v>226</v>
      </c>
      <c r="E5" s="11">
        <v>3037735.3064999999</v>
      </c>
      <c r="F5" s="11">
        <v>1622339.2830999999</v>
      </c>
      <c r="G5" s="9">
        <v>382.37</v>
      </c>
      <c r="H5" s="9">
        <v>350.18950000000001</v>
      </c>
      <c r="I5" s="30" t="s">
        <v>60</v>
      </c>
      <c r="J5" s="9">
        <v>350.18069458000002</v>
      </c>
      <c r="K5" s="29">
        <f t="shared" si="0"/>
        <v>-8.8054199999874072E-3</v>
      </c>
      <c r="L5" s="29">
        <f t="shared" si="1"/>
        <v>7.7535421376178235E-5</v>
      </c>
      <c r="N5" s="9">
        <f t="shared" si="2"/>
        <v>8.8054199999874072E-3</v>
      </c>
      <c r="O5" s="2">
        <v>3</v>
      </c>
      <c r="P5" s="9">
        <f t="shared" si="3"/>
        <v>5.1724137931034482E-2</v>
      </c>
    </row>
    <row r="6" spans="1:21">
      <c r="A6" s="31" t="s">
        <v>57</v>
      </c>
      <c r="B6" s="30" t="s">
        <v>253</v>
      </c>
      <c r="C6" s="30" t="s">
        <v>58</v>
      </c>
      <c r="D6" s="30" t="s">
        <v>59</v>
      </c>
      <c r="E6" s="11">
        <v>2717393.145</v>
      </c>
      <c r="F6" s="11">
        <v>1610445.3858</v>
      </c>
      <c r="G6" s="9">
        <v>121.6</v>
      </c>
      <c r="H6" s="9">
        <v>103.06</v>
      </c>
      <c r="I6" s="30" t="s">
        <v>60</v>
      </c>
      <c r="J6" s="9">
        <v>103.07128143</v>
      </c>
      <c r="K6" s="29">
        <f t="shared" si="0"/>
        <v>1.1281429999996817E-2</v>
      </c>
      <c r="L6" s="29">
        <f t="shared" si="1"/>
        <v>1.2727066284482817E-4</v>
      </c>
      <c r="N6" s="9">
        <f t="shared" si="2"/>
        <v>1.1281429999996817E-2</v>
      </c>
      <c r="O6" s="2">
        <v>4</v>
      </c>
      <c r="P6" s="9">
        <f t="shared" si="3"/>
        <v>6.8965517241379309E-2</v>
      </c>
    </row>
    <row r="7" spans="1:21">
      <c r="A7" s="13">
        <v>8010</v>
      </c>
      <c r="B7" s="30" t="s">
        <v>402</v>
      </c>
      <c r="C7" s="28" t="s">
        <v>1100</v>
      </c>
      <c r="D7" s="28" t="s">
        <v>1101</v>
      </c>
      <c r="E7" s="11">
        <v>2771814.909</v>
      </c>
      <c r="F7" s="11">
        <v>1680622.2350000001</v>
      </c>
      <c r="G7" s="9">
        <v>269.142</v>
      </c>
      <c r="H7" s="9">
        <v>244.80869999999999</v>
      </c>
      <c r="I7" s="30" t="s">
        <v>60</v>
      </c>
      <c r="J7" s="9">
        <v>244.79418945</v>
      </c>
      <c r="K7" s="29">
        <f t="shared" si="0"/>
        <v>-1.4510549999982914E-2</v>
      </c>
      <c r="L7" s="29">
        <f t="shared" si="1"/>
        <v>2.1055606130200414E-4</v>
      </c>
      <c r="N7" s="9">
        <f t="shared" si="2"/>
        <v>1.4510549999982914E-2</v>
      </c>
      <c r="O7" s="2">
        <v>5</v>
      </c>
      <c r="P7" s="9">
        <f t="shared" si="3"/>
        <v>8.6206896551724144E-2</v>
      </c>
    </row>
    <row r="8" spans="1:21">
      <c r="A8" s="13">
        <v>8005</v>
      </c>
      <c r="B8" s="28" t="s">
        <v>181</v>
      </c>
      <c r="C8" s="28" t="s">
        <v>1090</v>
      </c>
      <c r="D8" s="28" t="s">
        <v>1091</v>
      </c>
      <c r="E8" s="11">
        <v>2967504.6979999999</v>
      </c>
      <c r="F8" s="11">
        <v>1632764.51</v>
      </c>
      <c r="G8" s="9">
        <v>362.32600000000002</v>
      </c>
      <c r="H8" s="9">
        <v>332.08370000000002</v>
      </c>
      <c r="I8" s="30" t="s">
        <v>60</v>
      </c>
      <c r="J8" s="9">
        <v>332.06838988999999</v>
      </c>
      <c r="K8" s="29">
        <f t="shared" si="0"/>
        <v>-1.5310110000029908E-2</v>
      </c>
      <c r="L8" s="29">
        <f t="shared" si="1"/>
        <v>2.3439946821301579E-4</v>
      </c>
      <c r="N8" s="9">
        <f t="shared" si="2"/>
        <v>1.5310110000029908E-2</v>
      </c>
      <c r="O8" s="2">
        <v>6</v>
      </c>
      <c r="P8" s="9">
        <f t="shared" si="3"/>
        <v>0.10344827586206896</v>
      </c>
    </row>
    <row r="9" spans="1:21">
      <c r="A9" s="31" t="s">
        <v>210</v>
      </c>
      <c r="B9" s="28" t="s">
        <v>216</v>
      </c>
      <c r="C9" s="30" t="s">
        <v>219</v>
      </c>
      <c r="D9" s="30" t="s">
        <v>220</v>
      </c>
      <c r="E9" s="11">
        <v>3041161.7900999999</v>
      </c>
      <c r="F9" s="11">
        <v>1620842.8239</v>
      </c>
      <c r="G9" s="9">
        <v>379.85</v>
      </c>
      <c r="H9" s="9">
        <v>347.61799999999999</v>
      </c>
      <c r="I9" s="30" t="s">
        <v>60</v>
      </c>
      <c r="J9" s="9">
        <v>347.59790039000001</v>
      </c>
      <c r="K9" s="29">
        <f t="shared" si="0"/>
        <v>-2.0099609999988388E-2</v>
      </c>
      <c r="L9" s="29">
        <f t="shared" si="1"/>
        <v>4.0399432215163319E-4</v>
      </c>
      <c r="N9" s="9">
        <f t="shared" si="2"/>
        <v>2.0099609999988388E-2</v>
      </c>
      <c r="O9" s="2">
        <v>7</v>
      </c>
      <c r="P9" s="9">
        <f t="shared" si="3"/>
        <v>0.1206896551724138</v>
      </c>
    </row>
    <row r="10" spans="1:21">
      <c r="A10" s="13">
        <v>8003</v>
      </c>
      <c r="B10" s="28" t="s">
        <v>216</v>
      </c>
      <c r="C10" s="28" t="s">
        <v>1086</v>
      </c>
      <c r="D10" s="28" t="s">
        <v>1087</v>
      </c>
      <c r="E10" s="11">
        <v>3038503.8790000002</v>
      </c>
      <c r="F10" s="11">
        <v>1601155.047</v>
      </c>
      <c r="G10" s="9">
        <v>397.93799999999999</v>
      </c>
      <c r="H10" s="9">
        <v>366.93849999999998</v>
      </c>
      <c r="I10" s="30" t="s">
        <v>60</v>
      </c>
      <c r="J10" s="9">
        <v>366.96792603</v>
      </c>
      <c r="K10" s="29">
        <f t="shared" si="0"/>
        <v>2.9426030000024639E-2</v>
      </c>
      <c r="L10" s="29">
        <f t="shared" si="1"/>
        <v>8.6589124156235002E-4</v>
      </c>
      <c r="N10" s="9">
        <f t="shared" si="2"/>
        <v>2.9426030000024639E-2</v>
      </c>
      <c r="O10" s="2">
        <v>8</v>
      </c>
      <c r="P10" s="9">
        <f t="shared" si="3"/>
        <v>0.13793103448275862</v>
      </c>
    </row>
    <row r="11" spans="1:21">
      <c r="A11" s="31" t="s">
        <v>123</v>
      </c>
      <c r="B11" s="28" t="s">
        <v>103</v>
      </c>
      <c r="C11" s="30" t="s">
        <v>134</v>
      </c>
      <c r="D11" s="30" t="s">
        <v>135</v>
      </c>
      <c r="E11" s="11">
        <v>2833084.3964999998</v>
      </c>
      <c r="F11" s="11">
        <v>1630170.6366000001</v>
      </c>
      <c r="G11" s="9">
        <v>232.68</v>
      </c>
      <c r="H11" s="9">
        <v>208.369</v>
      </c>
      <c r="I11" s="30" t="s">
        <v>60</v>
      </c>
      <c r="J11" s="9">
        <v>208.40058898999999</v>
      </c>
      <c r="K11" s="29">
        <f t="shared" si="0"/>
        <v>3.1588989999988826E-2</v>
      </c>
      <c r="L11" s="29">
        <f t="shared" si="1"/>
        <v>9.9786428921939409E-4</v>
      </c>
      <c r="N11" s="9">
        <f t="shared" si="2"/>
        <v>3.1588989999988826E-2</v>
      </c>
      <c r="O11" s="2">
        <v>9</v>
      </c>
      <c r="P11" s="9">
        <f t="shared" si="3"/>
        <v>0.15517241379310345</v>
      </c>
    </row>
    <row r="12" spans="1:21">
      <c r="A12" s="13">
        <v>8006</v>
      </c>
      <c r="B12" s="28" t="s">
        <v>181</v>
      </c>
      <c r="C12" s="28" t="s">
        <v>1092</v>
      </c>
      <c r="D12" s="28" t="s">
        <v>1093</v>
      </c>
      <c r="E12" s="11">
        <v>2956176.5380000002</v>
      </c>
      <c r="F12" s="11">
        <v>1629715.517</v>
      </c>
      <c r="G12" s="9">
        <v>340.65499999999997</v>
      </c>
      <c r="H12" s="9">
        <v>311.18920000000003</v>
      </c>
      <c r="I12" s="30" t="s">
        <v>60</v>
      </c>
      <c r="J12" s="9">
        <v>311.22662353999999</v>
      </c>
      <c r="K12" s="29">
        <f t="shared" si="0"/>
        <v>3.7423539999963396E-2</v>
      </c>
      <c r="L12" s="29">
        <f t="shared" si="1"/>
        <v>1.4005213461288602E-3</v>
      </c>
      <c r="N12" s="9">
        <f t="shared" si="2"/>
        <v>3.7423539999963396E-2</v>
      </c>
      <c r="O12" s="2">
        <v>10</v>
      </c>
      <c r="P12" s="9">
        <f t="shared" si="3"/>
        <v>0.17241379310344829</v>
      </c>
    </row>
    <row r="13" spans="1:21">
      <c r="A13" s="31" t="s">
        <v>422</v>
      </c>
      <c r="B13" s="28" t="s">
        <v>402</v>
      </c>
      <c r="C13" s="30" t="s">
        <v>454</v>
      </c>
      <c r="D13" s="30" t="s">
        <v>455</v>
      </c>
      <c r="E13" s="11">
        <v>2786039.9611</v>
      </c>
      <c r="F13" s="11">
        <v>1675233.2441</v>
      </c>
      <c r="G13" s="9">
        <v>287.11</v>
      </c>
      <c r="H13" s="9">
        <v>262.44</v>
      </c>
      <c r="I13" s="30" t="s">
        <v>60</v>
      </c>
      <c r="J13" s="9">
        <v>262.40066528</v>
      </c>
      <c r="K13" s="29">
        <f t="shared" si="0"/>
        <v>-3.9334719999999379E-2</v>
      </c>
      <c r="L13" s="29">
        <f t="shared" si="1"/>
        <v>1.5472201974783511E-3</v>
      </c>
      <c r="N13" s="9">
        <f t="shared" si="2"/>
        <v>3.9334719999999379E-2</v>
      </c>
      <c r="O13" s="2">
        <v>11</v>
      </c>
      <c r="P13" s="9">
        <f t="shared" si="3"/>
        <v>0.18965517241379309</v>
      </c>
    </row>
    <row r="14" spans="1:21">
      <c r="A14" s="31" t="s">
        <v>120</v>
      </c>
      <c r="B14" s="28" t="s">
        <v>103</v>
      </c>
      <c r="C14" s="30" t="s">
        <v>128</v>
      </c>
      <c r="D14" s="30" t="s">
        <v>129</v>
      </c>
      <c r="E14" s="11">
        <v>2828725.5628</v>
      </c>
      <c r="F14" s="11">
        <v>1632612.5075999999</v>
      </c>
      <c r="G14" s="9">
        <v>255.58</v>
      </c>
      <c r="H14" s="9">
        <v>231.17349999999999</v>
      </c>
      <c r="I14" s="30" t="s">
        <v>60</v>
      </c>
      <c r="J14" s="9">
        <v>231.21723938</v>
      </c>
      <c r="K14" s="29">
        <f t="shared" si="0"/>
        <v>4.3739380000005212E-2</v>
      </c>
      <c r="L14" s="29">
        <f t="shared" si="1"/>
        <v>1.913133362784856E-3</v>
      </c>
      <c r="N14" s="9">
        <f t="shared" si="2"/>
        <v>4.3739380000005212E-2</v>
      </c>
      <c r="O14" s="2">
        <v>12</v>
      </c>
      <c r="P14" s="9">
        <f t="shared" si="3"/>
        <v>0.20689655172413793</v>
      </c>
    </row>
    <row r="15" spans="1:21">
      <c r="A15" s="31" t="s">
        <v>417</v>
      </c>
      <c r="B15" s="28" t="s">
        <v>402</v>
      </c>
      <c r="C15" s="30" t="s">
        <v>444</v>
      </c>
      <c r="D15" s="30" t="s">
        <v>445</v>
      </c>
      <c r="E15" s="11">
        <v>2773051.4583999999</v>
      </c>
      <c r="F15" s="11">
        <v>1680592.7825</v>
      </c>
      <c r="G15" s="9">
        <v>277.14</v>
      </c>
      <c r="H15" s="9">
        <v>252.77</v>
      </c>
      <c r="I15" s="30" t="s">
        <v>60</v>
      </c>
      <c r="J15" s="9">
        <v>252.71949767999999</v>
      </c>
      <c r="K15" s="29">
        <f t="shared" si="0"/>
        <v>-5.0502320000020973E-2</v>
      </c>
      <c r="L15" s="29">
        <f t="shared" si="1"/>
        <v>2.5504843253845184E-3</v>
      </c>
      <c r="N15" s="9">
        <f t="shared" si="2"/>
        <v>5.0502320000020973E-2</v>
      </c>
      <c r="O15" s="2">
        <v>13</v>
      </c>
      <c r="P15" s="9">
        <f t="shared" si="3"/>
        <v>0.22413793103448276</v>
      </c>
    </row>
    <row r="16" spans="1:21">
      <c r="A16" s="13">
        <v>8004</v>
      </c>
      <c r="B16" s="28" t="s">
        <v>181</v>
      </c>
      <c r="C16" s="28" t="s">
        <v>1088</v>
      </c>
      <c r="D16" s="28" t="s">
        <v>1089</v>
      </c>
      <c r="E16" s="11">
        <v>2970568.0559999999</v>
      </c>
      <c r="F16" s="11">
        <v>1633925.5319999999</v>
      </c>
      <c r="G16" s="9">
        <v>392.59</v>
      </c>
      <c r="H16" s="9">
        <v>362.10770000000002</v>
      </c>
      <c r="I16" s="30" t="s">
        <v>60</v>
      </c>
      <c r="J16" s="9">
        <v>362.05380249000001</v>
      </c>
      <c r="K16" s="29">
        <f t="shared" si="0"/>
        <v>-5.3897510000012971E-2</v>
      </c>
      <c r="L16" s="29">
        <f t="shared" si="1"/>
        <v>2.9049415842014982E-3</v>
      </c>
      <c r="N16" s="9">
        <f t="shared" si="2"/>
        <v>5.3897510000012971E-2</v>
      </c>
      <c r="O16" s="2">
        <v>14</v>
      </c>
      <c r="P16" s="9">
        <f t="shared" si="3"/>
        <v>0.2413793103448276</v>
      </c>
    </row>
    <row r="17" spans="1:16">
      <c r="A17" s="31" t="s">
        <v>363</v>
      </c>
      <c r="B17" s="28" t="s">
        <v>320</v>
      </c>
      <c r="C17" s="30" t="s">
        <v>372</v>
      </c>
      <c r="D17" s="30" t="s">
        <v>373</v>
      </c>
      <c r="E17" s="11">
        <v>2774932.7798000001</v>
      </c>
      <c r="F17" s="11">
        <v>1795695.3936000001</v>
      </c>
      <c r="G17" s="9">
        <v>263.17</v>
      </c>
      <c r="H17" s="10">
        <v>228.09</v>
      </c>
      <c r="I17" s="30" t="s">
        <v>60</v>
      </c>
      <c r="J17" s="9">
        <v>228.02268982000001</v>
      </c>
      <c r="K17" s="29">
        <f t="shared" si="0"/>
        <v>-6.731017999999267E-2</v>
      </c>
      <c r="L17" s="29">
        <f t="shared" si="1"/>
        <v>4.530660331631413E-3</v>
      </c>
      <c r="N17" s="9">
        <f t="shared" si="2"/>
        <v>6.731017999999267E-2</v>
      </c>
      <c r="O17" s="2">
        <v>15</v>
      </c>
      <c r="P17" s="9">
        <f t="shared" si="3"/>
        <v>0.25862068965517243</v>
      </c>
    </row>
    <row r="18" spans="1:16">
      <c r="A18" s="31" t="s">
        <v>407</v>
      </c>
      <c r="B18" s="28" t="s">
        <v>402</v>
      </c>
      <c r="C18" s="30" t="s">
        <v>424</v>
      </c>
      <c r="D18" s="30" t="s">
        <v>425</v>
      </c>
      <c r="E18" s="11">
        <v>2781100.4552000002</v>
      </c>
      <c r="F18" s="11">
        <v>1775884.7705999999</v>
      </c>
      <c r="G18" s="9">
        <v>431.07</v>
      </c>
      <c r="H18" s="9">
        <v>397.91</v>
      </c>
      <c r="I18" s="30" t="s">
        <v>60</v>
      </c>
      <c r="J18" s="9">
        <v>397.82723999000001</v>
      </c>
      <c r="K18" s="29">
        <f t="shared" si="0"/>
        <v>-8.2760010000015427E-2</v>
      </c>
      <c r="L18" s="29">
        <f t="shared" si="1"/>
        <v>6.8492192552026534E-3</v>
      </c>
      <c r="N18" s="9">
        <f t="shared" si="2"/>
        <v>8.2760010000015427E-2</v>
      </c>
      <c r="O18" s="2">
        <v>16</v>
      </c>
      <c r="P18" s="9">
        <f t="shared" si="3"/>
        <v>0.27586206896551724</v>
      </c>
    </row>
    <row r="19" spans="1:16">
      <c r="A19" s="31" t="s">
        <v>215</v>
      </c>
      <c r="B19" s="28" t="s">
        <v>216</v>
      </c>
      <c r="C19" s="30" t="s">
        <v>229</v>
      </c>
      <c r="D19" s="30" t="s">
        <v>230</v>
      </c>
      <c r="E19" s="11">
        <v>3034255.6732999999</v>
      </c>
      <c r="F19" s="11">
        <v>1623405.4334</v>
      </c>
      <c r="G19" s="9">
        <v>445.89</v>
      </c>
      <c r="H19" s="9">
        <v>413.77850000000001</v>
      </c>
      <c r="I19" s="30" t="s">
        <v>60</v>
      </c>
      <c r="J19" s="9">
        <v>413.69342040999999</v>
      </c>
      <c r="K19" s="29">
        <f t="shared" si="0"/>
        <v>-8.5079590000020744E-2</v>
      </c>
      <c r="L19" s="29">
        <f t="shared" si="1"/>
        <v>7.2385366345716299E-3</v>
      </c>
      <c r="N19" s="9">
        <f t="shared" si="2"/>
        <v>8.5079590000020744E-2</v>
      </c>
      <c r="O19" s="2">
        <v>17</v>
      </c>
      <c r="P19" s="9">
        <f t="shared" si="3"/>
        <v>0.29310344827586204</v>
      </c>
    </row>
    <row r="20" spans="1:16">
      <c r="A20" s="31" t="s">
        <v>367</v>
      </c>
      <c r="B20" s="28" t="s">
        <v>320</v>
      </c>
      <c r="C20" s="30" t="s">
        <v>380</v>
      </c>
      <c r="D20" s="30" t="s">
        <v>381</v>
      </c>
      <c r="E20" s="11">
        <v>2781803.77</v>
      </c>
      <c r="F20" s="11">
        <v>1795709.8810000001</v>
      </c>
      <c r="G20" s="9">
        <v>310.20999999999998</v>
      </c>
      <c r="H20" s="10">
        <v>275.20999999999998</v>
      </c>
      <c r="I20" s="30" t="s">
        <v>60</v>
      </c>
      <c r="J20" s="9">
        <v>275.12228393999999</v>
      </c>
      <c r="K20" s="29">
        <f t="shared" si="0"/>
        <v>-8.7716059999991103E-2</v>
      </c>
      <c r="L20" s="29">
        <f t="shared" si="1"/>
        <v>7.6941071819220394E-3</v>
      </c>
      <c r="N20" s="9">
        <f t="shared" si="2"/>
        <v>8.7716059999991103E-2</v>
      </c>
      <c r="O20" s="2">
        <v>18</v>
      </c>
      <c r="P20" s="9">
        <f t="shared" si="3"/>
        <v>0.31034482758620691</v>
      </c>
    </row>
    <row r="21" spans="1:16">
      <c r="A21" s="13">
        <v>8020</v>
      </c>
      <c r="B21" s="28" t="s">
        <v>320</v>
      </c>
      <c r="C21" s="28" t="s">
        <v>1120</v>
      </c>
      <c r="D21" s="28" t="s">
        <v>1121</v>
      </c>
      <c r="E21" s="11">
        <v>2779996.8309999998</v>
      </c>
      <c r="F21" s="11">
        <v>1794090.9110000001</v>
      </c>
      <c r="G21" s="9">
        <v>300.49400000000003</v>
      </c>
      <c r="H21" s="9">
        <v>265.51620000000003</v>
      </c>
      <c r="I21" s="30" t="s">
        <v>60</v>
      </c>
      <c r="J21" s="9">
        <v>265.41662597999999</v>
      </c>
      <c r="K21" s="29">
        <f t="shared" si="0"/>
        <v>-9.9574020000034125E-2</v>
      </c>
      <c r="L21" s="29">
        <f t="shared" si="1"/>
        <v>9.9149854589671953E-3</v>
      </c>
      <c r="N21" s="9">
        <f t="shared" si="2"/>
        <v>9.9574020000034125E-2</v>
      </c>
      <c r="O21" s="2">
        <v>19</v>
      </c>
      <c r="P21" s="9">
        <f t="shared" si="3"/>
        <v>0.32758620689655171</v>
      </c>
    </row>
    <row r="22" spans="1:16">
      <c r="A22" s="31" t="s">
        <v>366</v>
      </c>
      <c r="B22" s="28" t="s">
        <v>320</v>
      </c>
      <c r="C22" s="30" t="s">
        <v>378</v>
      </c>
      <c r="D22" s="30" t="s">
        <v>379</v>
      </c>
      <c r="E22" s="11">
        <v>2780511.5854000002</v>
      </c>
      <c r="F22" s="11">
        <v>1795433.9217000001</v>
      </c>
      <c r="G22" s="9">
        <v>296.48</v>
      </c>
      <c r="H22" s="10">
        <v>262.01</v>
      </c>
      <c r="I22" s="30" t="s">
        <v>60</v>
      </c>
      <c r="J22" s="9">
        <v>261.89703369</v>
      </c>
      <c r="K22" s="29">
        <f t="shared" si="0"/>
        <v>-0.11296630999999024</v>
      </c>
      <c r="L22" s="29">
        <f t="shared" si="1"/>
        <v>1.2761387195013896E-2</v>
      </c>
      <c r="N22" s="9">
        <f t="shared" si="2"/>
        <v>0.11296630999999024</v>
      </c>
      <c r="O22" s="2">
        <v>20</v>
      </c>
      <c r="P22" s="9">
        <f t="shared" si="3"/>
        <v>0.34482758620689657</v>
      </c>
    </row>
    <row r="23" spans="1:16">
      <c r="A23" s="13">
        <v>8019</v>
      </c>
      <c r="B23" s="28" t="s">
        <v>320</v>
      </c>
      <c r="C23" s="28" t="s">
        <v>1118</v>
      </c>
      <c r="D23" s="28" t="s">
        <v>1119</v>
      </c>
      <c r="E23" s="11">
        <v>2781061.6230000001</v>
      </c>
      <c r="F23" s="11">
        <v>1798723.3670000001</v>
      </c>
      <c r="G23" s="9">
        <v>293.346</v>
      </c>
      <c r="H23" s="9">
        <v>257.83150000000001</v>
      </c>
      <c r="I23" s="30" t="s">
        <v>60</v>
      </c>
      <c r="J23" s="9">
        <v>257.96218871999997</v>
      </c>
      <c r="K23" s="29">
        <f t="shared" si="0"/>
        <v>0.13068871999996645</v>
      </c>
      <c r="L23" s="29">
        <f t="shared" si="1"/>
        <v>1.7079541535229632E-2</v>
      </c>
      <c r="N23" s="9">
        <f t="shared" si="2"/>
        <v>0.13068871999996645</v>
      </c>
      <c r="O23" s="2">
        <v>21</v>
      </c>
      <c r="P23" s="9">
        <f t="shared" si="3"/>
        <v>0.36206896551724138</v>
      </c>
    </row>
    <row r="24" spans="1:16">
      <c r="A24" s="31" t="s">
        <v>211</v>
      </c>
      <c r="B24" s="28" t="s">
        <v>216</v>
      </c>
      <c r="C24" s="30" t="s">
        <v>221</v>
      </c>
      <c r="D24" s="30" t="s">
        <v>222</v>
      </c>
      <c r="E24" s="11">
        <v>3040596.8895999999</v>
      </c>
      <c r="F24" s="11">
        <v>1623172.5035999999</v>
      </c>
      <c r="G24" s="9">
        <v>385.16</v>
      </c>
      <c r="H24" s="9">
        <v>352.80500000000001</v>
      </c>
      <c r="I24" s="30" t="s">
        <v>60</v>
      </c>
      <c r="J24" s="9">
        <v>352.66744994999999</v>
      </c>
      <c r="K24" s="29">
        <f t="shared" si="0"/>
        <v>-0.13755005000001574</v>
      </c>
      <c r="L24" s="29">
        <f t="shared" si="1"/>
        <v>1.8920016255006833E-2</v>
      </c>
      <c r="N24" s="9">
        <f t="shared" si="2"/>
        <v>0.13755005000001574</v>
      </c>
      <c r="O24" s="2">
        <v>22</v>
      </c>
      <c r="P24" s="9">
        <f t="shared" si="3"/>
        <v>0.37931034482758619</v>
      </c>
    </row>
    <row r="25" spans="1:16">
      <c r="A25" s="31" t="s">
        <v>423</v>
      </c>
      <c r="B25" s="28" t="s">
        <v>402</v>
      </c>
      <c r="C25" s="30" t="s">
        <v>456</v>
      </c>
      <c r="D25" s="30" t="s">
        <v>457</v>
      </c>
      <c r="E25" s="11">
        <v>2785795.1022999999</v>
      </c>
      <c r="F25" s="11">
        <v>1675292.6052000001</v>
      </c>
      <c r="G25" s="9">
        <v>286.63</v>
      </c>
      <c r="H25" s="9">
        <v>261.97000000000003</v>
      </c>
      <c r="I25" s="30" t="s">
        <v>60</v>
      </c>
      <c r="J25" s="9">
        <v>261.81503296</v>
      </c>
      <c r="K25" s="29">
        <f t="shared" si="0"/>
        <v>-0.15496704000003092</v>
      </c>
      <c r="L25" s="29">
        <f t="shared" si="1"/>
        <v>2.4014783486371184E-2</v>
      </c>
      <c r="N25" s="9">
        <f t="shared" si="2"/>
        <v>0.15496704000003092</v>
      </c>
      <c r="O25" s="2">
        <v>23</v>
      </c>
      <c r="P25" s="9">
        <f t="shared" si="3"/>
        <v>0.39655172413793105</v>
      </c>
    </row>
    <row r="26" spans="1:16">
      <c r="A26" s="31" t="s">
        <v>212</v>
      </c>
      <c r="B26" s="28" t="s">
        <v>216</v>
      </c>
      <c r="C26" s="30" t="s">
        <v>223</v>
      </c>
      <c r="D26" s="30" t="s">
        <v>224</v>
      </c>
      <c r="E26" s="11">
        <v>3040587.0534999999</v>
      </c>
      <c r="F26" s="11">
        <v>1623228.429</v>
      </c>
      <c r="G26" s="9">
        <v>385.24</v>
      </c>
      <c r="H26" s="9">
        <v>352.88650000000001</v>
      </c>
      <c r="I26" s="30" t="s">
        <v>60</v>
      </c>
      <c r="J26" s="9">
        <v>352.72830199999999</v>
      </c>
      <c r="K26" s="29">
        <f t="shared" si="0"/>
        <v>-0.15819800000002715</v>
      </c>
      <c r="L26" s="29">
        <f t="shared" si="1"/>
        <v>2.5026607204008591E-2</v>
      </c>
      <c r="N26" s="9">
        <f t="shared" si="2"/>
        <v>0.15819800000002715</v>
      </c>
      <c r="O26" s="2">
        <v>24</v>
      </c>
      <c r="P26" s="9">
        <f t="shared" si="3"/>
        <v>0.41379310344827586</v>
      </c>
    </row>
    <row r="27" spans="1:16">
      <c r="A27" s="13">
        <v>8013</v>
      </c>
      <c r="B27" s="30" t="s">
        <v>253</v>
      </c>
      <c r="C27" s="28" t="s">
        <v>1106</v>
      </c>
      <c r="D27" s="28" t="s">
        <v>1107</v>
      </c>
      <c r="E27" s="11">
        <v>2713273.7889999999</v>
      </c>
      <c r="F27" s="11">
        <v>1637167.0249999999</v>
      </c>
      <c r="G27" s="9">
        <v>227.84700000000001</v>
      </c>
      <c r="H27" s="9">
        <v>207.41030000000001</v>
      </c>
      <c r="I27" s="30" t="s">
        <v>60</v>
      </c>
      <c r="J27" s="9">
        <v>207.24745178000001</v>
      </c>
      <c r="K27" s="29">
        <f t="shared" si="0"/>
        <v>-0.16284822000000077</v>
      </c>
      <c r="L27" s="29">
        <f t="shared" si="1"/>
        <v>2.6519542757168651E-2</v>
      </c>
      <c r="N27" s="9">
        <f t="shared" si="2"/>
        <v>0.16284822000000077</v>
      </c>
      <c r="O27" s="2">
        <v>25</v>
      </c>
      <c r="P27" s="9">
        <f t="shared" si="3"/>
        <v>0.43103448275862066</v>
      </c>
    </row>
    <row r="28" spans="1:16">
      <c r="A28" s="13">
        <v>8015</v>
      </c>
      <c r="B28" s="30" t="s">
        <v>253</v>
      </c>
      <c r="C28" s="28" t="s">
        <v>1110</v>
      </c>
      <c r="D28" s="28" t="s">
        <v>1111</v>
      </c>
      <c r="E28" s="11">
        <v>2713310.5789999999</v>
      </c>
      <c r="F28" s="11">
        <v>1626641.1580000001</v>
      </c>
      <c r="G28" s="9">
        <v>175.56399999999999</v>
      </c>
      <c r="H28" s="9">
        <v>155.90639999999999</v>
      </c>
      <c r="I28" s="30" t="s">
        <v>60</v>
      </c>
      <c r="J28" s="9">
        <v>155.74169921999999</v>
      </c>
      <c r="K28" s="29">
        <f t="shared" si="0"/>
        <v>-0.16470078000000399</v>
      </c>
      <c r="L28" s="29">
        <f t="shared" si="1"/>
        <v>2.7126346932609714E-2</v>
      </c>
      <c r="N28" s="9">
        <f t="shared" si="2"/>
        <v>0.16470078000000399</v>
      </c>
      <c r="O28" s="2">
        <v>26</v>
      </c>
      <c r="P28" s="9">
        <f t="shared" si="3"/>
        <v>0.44827586206896552</v>
      </c>
    </row>
    <row r="29" spans="1:16">
      <c r="A29" s="13">
        <v>8002</v>
      </c>
      <c r="B29" s="28" t="s">
        <v>216</v>
      </c>
      <c r="C29" s="28" t="s">
        <v>1084</v>
      </c>
      <c r="D29" s="28" t="s">
        <v>1085</v>
      </c>
      <c r="E29" s="11">
        <v>3035556.6579999998</v>
      </c>
      <c r="F29" s="11">
        <v>1599856.713</v>
      </c>
      <c r="G29" s="9">
        <v>396.346</v>
      </c>
      <c r="H29" s="9">
        <v>365.56400000000002</v>
      </c>
      <c r="I29" s="30" t="s">
        <v>60</v>
      </c>
      <c r="J29" s="9">
        <v>365.74423217999998</v>
      </c>
      <c r="K29" s="29">
        <f t="shared" si="0"/>
        <v>0.18023217999996177</v>
      </c>
      <c r="L29" s="29">
        <f t="shared" si="1"/>
        <v>3.248363870753862E-2</v>
      </c>
      <c r="N29" s="9">
        <f t="shared" si="2"/>
        <v>0.18023217999996177</v>
      </c>
      <c r="O29" s="2">
        <v>27</v>
      </c>
      <c r="P29" s="9">
        <f t="shared" si="3"/>
        <v>0.46551724137931033</v>
      </c>
    </row>
    <row r="30" spans="1:16">
      <c r="A30" s="31" t="s">
        <v>365</v>
      </c>
      <c r="B30" s="28" t="s">
        <v>320</v>
      </c>
      <c r="C30" s="30" t="s">
        <v>376</v>
      </c>
      <c r="D30" s="30" t="s">
        <v>377</v>
      </c>
      <c r="E30" s="11">
        <v>2777278.7928999998</v>
      </c>
      <c r="F30" s="11">
        <v>1792666.4224</v>
      </c>
      <c r="G30" s="9">
        <v>304.31</v>
      </c>
      <c r="H30" s="10">
        <v>269.79000000000002</v>
      </c>
      <c r="I30" s="30" t="s">
        <v>60</v>
      </c>
      <c r="J30" s="9">
        <v>269.59341431000001</v>
      </c>
      <c r="K30" s="29">
        <f t="shared" si="0"/>
        <v>-0.19658569000000625</v>
      </c>
      <c r="L30" s="29">
        <f t="shared" si="1"/>
        <v>3.8645933512778556E-2</v>
      </c>
      <c r="N30" s="9">
        <f t="shared" si="2"/>
        <v>0.19658569000000625</v>
      </c>
      <c r="O30" s="2">
        <v>28</v>
      </c>
      <c r="P30" s="9">
        <f t="shared" si="3"/>
        <v>0.48275862068965519</v>
      </c>
    </row>
    <row r="31" spans="1:16">
      <c r="A31" s="13">
        <v>8008</v>
      </c>
      <c r="B31" s="28" t="s">
        <v>103</v>
      </c>
      <c r="C31" s="28" t="s">
        <v>1096</v>
      </c>
      <c r="D31" s="28" t="s">
        <v>1097</v>
      </c>
      <c r="E31" s="11">
        <v>2835865.273</v>
      </c>
      <c r="F31" s="11">
        <v>1631881.304</v>
      </c>
      <c r="G31" s="9">
        <v>219.58500000000001</v>
      </c>
      <c r="H31" s="9">
        <v>195.04730000000001</v>
      </c>
      <c r="I31" s="30" t="s">
        <v>60</v>
      </c>
      <c r="J31" s="9">
        <v>194.84732056000001</v>
      </c>
      <c r="K31" s="29">
        <f t="shared" si="0"/>
        <v>-0.19997943999999279</v>
      </c>
      <c r="L31" s="29">
        <f t="shared" si="1"/>
        <v>3.999177642271072E-2</v>
      </c>
      <c r="N31" s="9">
        <f t="shared" si="2"/>
        <v>0.19997943999999279</v>
      </c>
      <c r="O31" s="2">
        <v>29</v>
      </c>
      <c r="P31" s="9">
        <f t="shared" si="3"/>
        <v>0.5</v>
      </c>
    </row>
    <row r="32" spans="1:16">
      <c r="A32" s="31" t="s">
        <v>362</v>
      </c>
      <c r="B32" s="28" t="s">
        <v>320</v>
      </c>
      <c r="C32" s="30" t="s">
        <v>370</v>
      </c>
      <c r="D32" s="30" t="s">
        <v>371</v>
      </c>
      <c r="E32" s="11">
        <v>2774929.5389</v>
      </c>
      <c r="F32" s="11">
        <v>1795892.9069999999</v>
      </c>
      <c r="G32" s="9">
        <v>263.72000000000003</v>
      </c>
      <c r="H32" s="10">
        <v>228.59</v>
      </c>
      <c r="I32" s="30" t="s">
        <v>60</v>
      </c>
      <c r="J32" s="9">
        <v>228.38752747000001</v>
      </c>
      <c r="K32" s="29">
        <f t="shared" si="0"/>
        <v>-0.20247252999999432</v>
      </c>
      <c r="L32" s="29">
        <f t="shared" si="1"/>
        <v>4.0995125404598598E-2</v>
      </c>
      <c r="N32" s="9">
        <f t="shared" si="2"/>
        <v>0.20247252999999432</v>
      </c>
      <c r="O32" s="2">
        <v>30</v>
      </c>
      <c r="P32" s="9">
        <f t="shared" si="3"/>
        <v>0.51724137931034486</v>
      </c>
    </row>
    <row r="33" spans="1:16">
      <c r="A33" s="13">
        <v>8011</v>
      </c>
      <c r="B33" s="30" t="s">
        <v>402</v>
      </c>
      <c r="C33" s="28" t="s">
        <v>1102</v>
      </c>
      <c r="D33" s="28" t="s">
        <v>1103</v>
      </c>
      <c r="E33" s="11">
        <v>2767333.89</v>
      </c>
      <c r="F33" s="11">
        <v>1689118.503</v>
      </c>
      <c r="G33" s="9">
        <v>238.196</v>
      </c>
      <c r="H33" s="9">
        <v>213.28720000000001</v>
      </c>
      <c r="I33" s="30" t="s">
        <v>60</v>
      </c>
      <c r="J33" s="9">
        <v>213.49162292</v>
      </c>
      <c r="K33" s="29">
        <f t="shared" si="0"/>
        <v>0.20442291999998474</v>
      </c>
      <c r="L33" s="29">
        <f t="shared" si="1"/>
        <v>4.178873022132016E-2</v>
      </c>
      <c r="N33" s="9">
        <f t="shared" si="2"/>
        <v>0.20442291999998474</v>
      </c>
      <c r="O33" s="2">
        <v>31</v>
      </c>
      <c r="P33" s="9">
        <f t="shared" si="3"/>
        <v>0.53448275862068961</v>
      </c>
    </row>
    <row r="34" spans="1:16">
      <c r="A34" s="31" t="s">
        <v>408</v>
      </c>
      <c r="B34" s="28" t="s">
        <v>402</v>
      </c>
      <c r="C34" s="30" t="s">
        <v>426</v>
      </c>
      <c r="D34" s="30" t="s">
        <v>427</v>
      </c>
      <c r="E34" s="11">
        <v>2781110.9152000002</v>
      </c>
      <c r="F34" s="11">
        <v>1776045.5068999999</v>
      </c>
      <c r="G34" s="9">
        <v>433.04</v>
      </c>
      <c r="H34" s="9">
        <v>399.91</v>
      </c>
      <c r="I34" s="30" t="s">
        <v>60</v>
      </c>
      <c r="J34" s="9">
        <v>399.70367432</v>
      </c>
      <c r="K34" s="29">
        <f t="shared" si="0"/>
        <v>-0.20632568000002038</v>
      </c>
      <c r="L34" s="29">
        <f t="shared" si="1"/>
        <v>4.2570286227470812E-2</v>
      </c>
      <c r="N34" s="9">
        <f t="shared" si="2"/>
        <v>0.20632568000002038</v>
      </c>
      <c r="O34" s="2">
        <v>32</v>
      </c>
      <c r="P34" s="9">
        <f t="shared" si="3"/>
        <v>0.55172413793103448</v>
      </c>
    </row>
    <row r="35" spans="1:16">
      <c r="A35" s="13">
        <v>8012</v>
      </c>
      <c r="B35" s="30" t="s">
        <v>402</v>
      </c>
      <c r="C35" s="28" t="s">
        <v>1104</v>
      </c>
      <c r="D35" s="28" t="s">
        <v>1105</v>
      </c>
      <c r="E35" s="11">
        <v>2767858.1320000002</v>
      </c>
      <c r="F35" s="11">
        <v>1687870.7960000001</v>
      </c>
      <c r="G35" s="9">
        <v>233.15199999999999</v>
      </c>
      <c r="H35" s="9">
        <v>208.33879999999999</v>
      </c>
      <c r="I35" s="30" t="s">
        <v>60</v>
      </c>
      <c r="J35" s="9">
        <v>208.54705810999999</v>
      </c>
      <c r="K35" s="29">
        <f t="shared" ref="K35:K60" si="4">J35-H35</f>
        <v>0.20825811000000272</v>
      </c>
      <c r="L35" s="29">
        <f t="shared" ref="L35:L60" si="5">K35*K35</f>
        <v>4.337144038077323E-2</v>
      </c>
      <c r="N35" s="9">
        <f t="shared" ref="N35:N60" si="6">ABS(K35)</f>
        <v>0.20825811000000272</v>
      </c>
      <c r="O35" s="2">
        <v>33</v>
      </c>
      <c r="P35" s="9">
        <f t="shared" si="3"/>
        <v>0.56896551724137934</v>
      </c>
    </row>
    <row r="36" spans="1:16">
      <c r="A36" s="13">
        <v>8014</v>
      </c>
      <c r="B36" s="30" t="s">
        <v>253</v>
      </c>
      <c r="C36" s="28" t="s">
        <v>1108</v>
      </c>
      <c r="D36" s="28" t="s">
        <v>1109</v>
      </c>
      <c r="E36" s="11">
        <v>2712660.5869999998</v>
      </c>
      <c r="F36" s="11">
        <v>1639076.94</v>
      </c>
      <c r="G36" s="9">
        <v>223.523</v>
      </c>
      <c r="H36" s="9">
        <v>202.9391</v>
      </c>
      <c r="I36" s="30" t="s">
        <v>60</v>
      </c>
      <c r="J36" s="9">
        <v>202.70721435999999</v>
      </c>
      <c r="K36" s="29">
        <f t="shared" si="4"/>
        <v>-0.23188564000000156</v>
      </c>
      <c r="L36" s="29">
        <f t="shared" si="5"/>
        <v>5.3770950038210322E-2</v>
      </c>
      <c r="N36" s="9">
        <f t="shared" si="6"/>
        <v>0.23188564000000156</v>
      </c>
      <c r="O36" s="2">
        <v>34</v>
      </c>
      <c r="P36" s="9">
        <f t="shared" si="3"/>
        <v>0.58620689655172409</v>
      </c>
    </row>
    <row r="37" spans="1:16">
      <c r="A37" s="31" t="s">
        <v>209</v>
      </c>
      <c r="B37" s="28" t="s">
        <v>216</v>
      </c>
      <c r="C37" s="30" t="s">
        <v>217</v>
      </c>
      <c r="D37" s="30" t="s">
        <v>218</v>
      </c>
      <c r="E37" s="11">
        <v>3041134.9018999999</v>
      </c>
      <c r="F37" s="11">
        <v>1620777.1887999999</v>
      </c>
      <c r="G37" s="9">
        <v>379.12</v>
      </c>
      <c r="H37" s="9">
        <v>346.90199999999999</v>
      </c>
      <c r="I37" s="30" t="s">
        <v>60</v>
      </c>
      <c r="J37" s="9">
        <v>347.14035034</v>
      </c>
      <c r="K37" s="29">
        <f t="shared" si="4"/>
        <v>0.23835034000001087</v>
      </c>
      <c r="L37" s="29">
        <f t="shared" si="5"/>
        <v>5.6810884578120786E-2</v>
      </c>
      <c r="N37" s="9">
        <f t="shared" si="6"/>
        <v>0.23835034000001087</v>
      </c>
      <c r="O37" s="2">
        <v>35</v>
      </c>
      <c r="P37" s="9">
        <f t="shared" si="3"/>
        <v>0.60344827586206895</v>
      </c>
    </row>
    <row r="38" spans="1:16">
      <c r="A38" s="31" t="s">
        <v>410</v>
      </c>
      <c r="B38" s="28" t="s">
        <v>402</v>
      </c>
      <c r="C38" s="30" t="s">
        <v>430</v>
      </c>
      <c r="D38" s="30" t="s">
        <v>431</v>
      </c>
      <c r="E38" s="11">
        <v>2772647.1661999999</v>
      </c>
      <c r="F38" s="11">
        <v>1751374.9901000001</v>
      </c>
      <c r="G38" s="9">
        <v>402.3</v>
      </c>
      <c r="H38" s="9">
        <v>371.23</v>
      </c>
      <c r="I38" s="30" t="s">
        <v>60</v>
      </c>
      <c r="J38" s="9">
        <v>370.98931885000002</v>
      </c>
      <c r="K38" s="29">
        <f t="shared" si="4"/>
        <v>-0.24068115000000034</v>
      </c>
      <c r="L38" s="29">
        <f t="shared" si="5"/>
        <v>5.7927415965322665E-2</v>
      </c>
      <c r="N38" s="9">
        <f t="shared" si="6"/>
        <v>0.24068115000000034</v>
      </c>
      <c r="O38" s="2">
        <v>36</v>
      </c>
      <c r="P38" s="9">
        <f t="shared" si="3"/>
        <v>0.62068965517241381</v>
      </c>
    </row>
    <row r="39" spans="1:16">
      <c r="A39" s="13">
        <v>8018</v>
      </c>
      <c r="B39" s="28" t="s">
        <v>320</v>
      </c>
      <c r="C39" s="28" t="s">
        <v>1116</v>
      </c>
      <c r="D39" s="28" t="s">
        <v>1117</v>
      </c>
      <c r="E39" s="11">
        <v>2779459.074</v>
      </c>
      <c r="F39" s="11">
        <v>1794863.537</v>
      </c>
      <c r="G39" s="9">
        <v>291.93700000000001</v>
      </c>
      <c r="H39" s="9">
        <v>256.90379999999999</v>
      </c>
      <c r="I39" s="30" t="s">
        <v>60</v>
      </c>
      <c r="J39" s="9">
        <v>256.65078734999997</v>
      </c>
      <c r="K39" s="29">
        <f t="shared" si="4"/>
        <v>-0.25301265000001649</v>
      </c>
      <c r="L39" s="29">
        <f t="shared" si="5"/>
        <v>6.4015401060030841E-2</v>
      </c>
      <c r="N39" s="9">
        <f t="shared" si="6"/>
        <v>0.25301265000001649</v>
      </c>
      <c r="O39" s="2">
        <v>37</v>
      </c>
      <c r="P39" s="9">
        <f t="shared" si="3"/>
        <v>0.63793103448275867</v>
      </c>
    </row>
    <row r="40" spans="1:16">
      <c r="A40" s="31" t="s">
        <v>118</v>
      </c>
      <c r="B40" s="28" t="s">
        <v>103</v>
      </c>
      <c r="C40" s="30" t="s">
        <v>124</v>
      </c>
      <c r="D40" s="30" t="s">
        <v>125</v>
      </c>
      <c r="E40" s="11">
        <v>2815670.9308000002</v>
      </c>
      <c r="F40" s="11">
        <v>1639256.0634000001</v>
      </c>
      <c r="G40" s="9">
        <v>285.70999999999998</v>
      </c>
      <c r="H40" s="9">
        <v>261.70800000000003</v>
      </c>
      <c r="I40" s="30" t="s">
        <v>60</v>
      </c>
      <c r="J40" s="9">
        <v>261.96578978999997</v>
      </c>
      <c r="K40" s="29">
        <f t="shared" si="4"/>
        <v>0.25778978999994706</v>
      </c>
      <c r="L40" s="29">
        <f t="shared" si="5"/>
        <v>6.6455575828216804E-2</v>
      </c>
      <c r="N40" s="9">
        <f t="shared" si="6"/>
        <v>0.25778978999994706</v>
      </c>
      <c r="O40" s="2">
        <v>38</v>
      </c>
      <c r="P40" s="9">
        <f t="shared" si="3"/>
        <v>0.65517241379310343</v>
      </c>
    </row>
    <row r="41" spans="1:16">
      <c r="A41" s="31" t="s">
        <v>415</v>
      </c>
      <c r="B41" s="28" t="s">
        <v>402</v>
      </c>
      <c r="C41" s="30" t="s">
        <v>440</v>
      </c>
      <c r="D41" s="30" t="s">
        <v>441</v>
      </c>
      <c r="E41" s="11">
        <v>2770773.2096000002</v>
      </c>
      <c r="F41" s="11">
        <v>1734373.2974</v>
      </c>
      <c r="G41" s="9">
        <v>367.85</v>
      </c>
      <c r="H41" s="9">
        <v>338.56</v>
      </c>
      <c r="I41" s="30" t="s">
        <v>60</v>
      </c>
      <c r="J41" s="9">
        <v>338.29821777000001</v>
      </c>
      <c r="K41" s="29">
        <f t="shared" si="4"/>
        <v>-0.26178222999999434</v>
      </c>
      <c r="L41" s="29">
        <f t="shared" si="5"/>
        <v>6.8529935943769937E-2</v>
      </c>
      <c r="N41" s="9">
        <f t="shared" si="6"/>
        <v>0.26178222999999434</v>
      </c>
      <c r="O41" s="2">
        <v>39</v>
      </c>
      <c r="P41" s="9">
        <f t="shared" si="3"/>
        <v>0.67241379310344829</v>
      </c>
    </row>
    <row r="42" spans="1:16">
      <c r="A42" s="31" t="s">
        <v>364</v>
      </c>
      <c r="B42" s="28" t="s">
        <v>320</v>
      </c>
      <c r="C42" s="30" t="s">
        <v>374</v>
      </c>
      <c r="D42" s="30" t="s">
        <v>375</v>
      </c>
      <c r="E42" s="11">
        <v>2777412.6595000001</v>
      </c>
      <c r="F42" s="11">
        <v>1792511.6381999999</v>
      </c>
      <c r="G42" s="9">
        <v>307.37</v>
      </c>
      <c r="H42" s="10">
        <v>273.02999999999997</v>
      </c>
      <c r="I42" s="30" t="s">
        <v>60</v>
      </c>
      <c r="J42" s="9">
        <v>272.75671387</v>
      </c>
      <c r="K42" s="29">
        <f t="shared" si="4"/>
        <v>-0.27328612999997404</v>
      </c>
      <c r="L42" s="29">
        <f t="shared" si="5"/>
        <v>7.4685308850362703E-2</v>
      </c>
      <c r="N42" s="9">
        <f t="shared" si="6"/>
        <v>0.27328612999997404</v>
      </c>
      <c r="O42" s="2">
        <v>40</v>
      </c>
      <c r="P42" s="9">
        <f t="shared" si="3"/>
        <v>0.68965517241379315</v>
      </c>
    </row>
    <row r="43" spans="1:16">
      <c r="A43" s="31" t="s">
        <v>414</v>
      </c>
      <c r="B43" s="28" t="s">
        <v>402</v>
      </c>
      <c r="C43" s="30" t="s">
        <v>438</v>
      </c>
      <c r="D43" s="30" t="s">
        <v>439</v>
      </c>
      <c r="E43" s="11">
        <v>2770666.85</v>
      </c>
      <c r="F43" s="11">
        <v>1734144.1259000001</v>
      </c>
      <c r="G43" s="9">
        <v>367.51</v>
      </c>
      <c r="H43" s="9">
        <v>338.28</v>
      </c>
      <c r="I43" s="30" t="s">
        <v>60</v>
      </c>
      <c r="J43" s="9">
        <v>337.99411011000001</v>
      </c>
      <c r="K43" s="29">
        <f t="shared" si="4"/>
        <v>-0.28588988999996445</v>
      </c>
      <c r="L43" s="29">
        <f t="shared" si="5"/>
        <v>8.1733029204191773E-2</v>
      </c>
      <c r="N43" s="9">
        <f t="shared" si="6"/>
        <v>0.28588988999996445</v>
      </c>
      <c r="O43" s="2">
        <v>41</v>
      </c>
      <c r="P43" s="9">
        <f t="shared" si="3"/>
        <v>0.7068965517241379</v>
      </c>
    </row>
    <row r="44" spans="1:16">
      <c r="A44" s="31" t="s">
        <v>61</v>
      </c>
      <c r="B44" s="30" t="s">
        <v>253</v>
      </c>
      <c r="C44" s="30" t="s">
        <v>62</v>
      </c>
      <c r="D44" s="30" t="s">
        <v>63</v>
      </c>
      <c r="E44" s="11">
        <v>2717395.3558</v>
      </c>
      <c r="F44" s="11">
        <v>1610967.4811</v>
      </c>
      <c r="G44" s="9">
        <v>118.27</v>
      </c>
      <c r="H44" s="9">
        <v>99.62</v>
      </c>
      <c r="I44" s="30" t="s">
        <v>60</v>
      </c>
      <c r="J44" s="9">
        <v>99.327186580000003</v>
      </c>
      <c r="K44" s="29">
        <f t="shared" si="4"/>
        <v>-0.29281342000000166</v>
      </c>
      <c r="L44" s="29">
        <f t="shared" si="5"/>
        <v>8.5739698932097375E-2</v>
      </c>
      <c r="N44" s="9">
        <f t="shared" si="6"/>
        <v>0.29281342000000166</v>
      </c>
      <c r="O44" s="2">
        <v>42</v>
      </c>
      <c r="P44" s="9">
        <f t="shared" si="3"/>
        <v>0.72413793103448276</v>
      </c>
    </row>
    <row r="45" spans="1:16">
      <c r="A45" s="31" t="s">
        <v>119</v>
      </c>
      <c r="B45" s="28" t="s">
        <v>103</v>
      </c>
      <c r="C45" s="30" t="s">
        <v>126</v>
      </c>
      <c r="D45" s="30" t="s">
        <v>127</v>
      </c>
      <c r="E45" s="11">
        <v>2814934.5040000002</v>
      </c>
      <c r="F45" s="11">
        <v>1639855.3940000001</v>
      </c>
      <c r="G45" s="9">
        <v>271.94</v>
      </c>
      <c r="H45" s="9">
        <v>248.066</v>
      </c>
      <c r="I45" s="30" t="s">
        <v>60</v>
      </c>
      <c r="J45" s="9">
        <v>248.35934448</v>
      </c>
      <c r="K45" s="29">
        <f t="shared" si="4"/>
        <v>0.29334448000000179</v>
      </c>
      <c r="L45" s="29">
        <f t="shared" si="5"/>
        <v>8.6050983946471454E-2</v>
      </c>
      <c r="N45" s="9">
        <f t="shared" si="6"/>
        <v>0.29334448000000179</v>
      </c>
      <c r="O45" s="2">
        <v>43</v>
      </c>
      <c r="P45" s="9">
        <f t="shared" si="3"/>
        <v>0.74137931034482762</v>
      </c>
    </row>
    <row r="46" spans="1:16">
      <c r="A46" s="13">
        <v>8007</v>
      </c>
      <c r="B46" s="28" t="s">
        <v>103</v>
      </c>
      <c r="C46" s="28" t="s">
        <v>1094</v>
      </c>
      <c r="D46" s="28" t="s">
        <v>1095</v>
      </c>
      <c r="E46" s="11">
        <v>2837635.048</v>
      </c>
      <c r="F46" s="11">
        <v>1628655.997</v>
      </c>
      <c r="G46" s="9">
        <v>181.87200000000001</v>
      </c>
      <c r="H46" s="9">
        <v>157.46969999999999</v>
      </c>
      <c r="I46" s="30" t="s">
        <v>60</v>
      </c>
      <c r="J46" s="9">
        <v>157.17398071</v>
      </c>
      <c r="K46" s="29">
        <f t="shared" si="4"/>
        <v>-0.29571928999999386</v>
      </c>
      <c r="L46" s="29">
        <f t="shared" si="5"/>
        <v>8.7449898478100474E-2</v>
      </c>
      <c r="N46" s="9">
        <f t="shared" si="6"/>
        <v>0.29571928999999386</v>
      </c>
      <c r="O46" s="2">
        <v>44</v>
      </c>
      <c r="P46" s="9">
        <f t="shared" si="3"/>
        <v>0.75862068965517238</v>
      </c>
    </row>
    <row r="47" spans="1:16">
      <c r="A47" s="31" t="s">
        <v>214</v>
      </c>
      <c r="B47" s="28" t="s">
        <v>216</v>
      </c>
      <c r="C47" s="30" t="s">
        <v>227</v>
      </c>
      <c r="D47" s="30" t="s">
        <v>228</v>
      </c>
      <c r="E47" s="11">
        <v>3034520.3229</v>
      </c>
      <c r="F47" s="11">
        <v>1623208.5554</v>
      </c>
      <c r="G47" s="9">
        <v>434.8</v>
      </c>
      <c r="H47" s="9">
        <v>402.69</v>
      </c>
      <c r="I47" s="30" t="s">
        <v>60</v>
      </c>
      <c r="J47" s="9">
        <v>402.36694335999999</v>
      </c>
      <c r="K47" s="29">
        <f t="shared" si="4"/>
        <v>-0.32305664000000434</v>
      </c>
      <c r="L47" s="29">
        <f t="shared" si="5"/>
        <v>0.10436559264809241</v>
      </c>
      <c r="N47" s="9">
        <f t="shared" si="6"/>
        <v>0.32305664000000434</v>
      </c>
      <c r="O47" s="2">
        <v>45</v>
      </c>
      <c r="P47" s="9">
        <f t="shared" si="3"/>
        <v>0.77586206896551724</v>
      </c>
    </row>
    <row r="48" spans="1:16">
      <c r="A48" s="13">
        <v>8001</v>
      </c>
      <c r="B48" s="28" t="s">
        <v>216</v>
      </c>
      <c r="C48" s="28" t="s">
        <v>1082</v>
      </c>
      <c r="D48" s="28" t="s">
        <v>1083</v>
      </c>
      <c r="E48" s="11">
        <v>3040704.7719999999</v>
      </c>
      <c r="F48" s="11">
        <v>1599272.267</v>
      </c>
      <c r="G48" s="9">
        <v>421.51499999999999</v>
      </c>
      <c r="H48" s="9">
        <v>390.49560000000002</v>
      </c>
      <c r="I48" s="30" t="s">
        <v>60</v>
      </c>
      <c r="J48" s="9">
        <v>390.16598511000001</v>
      </c>
      <c r="K48" s="29">
        <f t="shared" si="4"/>
        <v>-0.3296148900000162</v>
      </c>
      <c r="L48" s="29">
        <f t="shared" si="5"/>
        <v>0.10864597570972279</v>
      </c>
      <c r="N48" s="9">
        <f t="shared" si="6"/>
        <v>0.3296148900000162</v>
      </c>
      <c r="O48" s="2">
        <v>46</v>
      </c>
      <c r="P48" s="9">
        <f t="shared" si="3"/>
        <v>0.7931034482758621</v>
      </c>
    </row>
    <row r="49" spans="1:16">
      <c r="A49" s="31" t="s">
        <v>412</v>
      </c>
      <c r="B49" s="28" t="s">
        <v>402</v>
      </c>
      <c r="C49" s="30" t="s">
        <v>434</v>
      </c>
      <c r="D49" s="30" t="s">
        <v>435</v>
      </c>
      <c r="E49" s="11">
        <v>2773421.0395</v>
      </c>
      <c r="F49" s="11">
        <v>1739923.3965</v>
      </c>
      <c r="G49" s="9">
        <v>410.85</v>
      </c>
      <c r="H49" s="9">
        <v>381.2</v>
      </c>
      <c r="I49" s="30" t="s">
        <v>60</v>
      </c>
      <c r="J49" s="9">
        <v>380.8699646</v>
      </c>
      <c r="K49" s="29">
        <f t="shared" si="4"/>
        <v>-0.33003539999998566</v>
      </c>
      <c r="L49" s="29">
        <f t="shared" si="5"/>
        <v>0.10892336525315054</v>
      </c>
      <c r="M49" s="28"/>
      <c r="N49" s="9">
        <f t="shared" si="6"/>
        <v>0.33003539999998566</v>
      </c>
      <c r="O49" s="30">
        <v>411</v>
      </c>
      <c r="P49" s="9">
        <f t="shared" si="3"/>
        <v>7.0862068965517242</v>
      </c>
    </row>
    <row r="50" spans="1:16">
      <c r="A50" s="31" t="s">
        <v>122</v>
      </c>
      <c r="B50" s="28" t="s">
        <v>103</v>
      </c>
      <c r="C50" s="30" t="s">
        <v>132</v>
      </c>
      <c r="D50" s="30" t="s">
        <v>133</v>
      </c>
      <c r="E50" s="11">
        <v>2832242.2834000001</v>
      </c>
      <c r="F50" s="11">
        <v>1630663.4576999999</v>
      </c>
      <c r="G50" s="9">
        <v>229</v>
      </c>
      <c r="H50" s="9">
        <v>204.709</v>
      </c>
      <c r="I50" s="30" t="s">
        <v>60</v>
      </c>
      <c r="J50" s="9">
        <v>204.36820983999999</v>
      </c>
      <c r="K50" s="29">
        <f t="shared" si="4"/>
        <v>-0.34079016000001161</v>
      </c>
      <c r="L50" s="29">
        <f t="shared" si="5"/>
        <v>0.11613793315283351</v>
      </c>
      <c r="M50" s="28"/>
      <c r="N50" s="9">
        <f t="shared" si="6"/>
        <v>0.34079016000001161</v>
      </c>
      <c r="O50" s="30">
        <v>412</v>
      </c>
      <c r="P50" s="9">
        <f t="shared" si="3"/>
        <v>7.1034482758620694</v>
      </c>
    </row>
    <row r="51" spans="1:16">
      <c r="A51" s="31" t="s">
        <v>416</v>
      </c>
      <c r="B51" s="28" t="s">
        <v>402</v>
      </c>
      <c r="C51" s="30" t="s">
        <v>442</v>
      </c>
      <c r="D51" s="30" t="s">
        <v>443</v>
      </c>
      <c r="E51" s="11">
        <v>2772973.7866000002</v>
      </c>
      <c r="F51" s="11">
        <v>1680516.2679000001</v>
      </c>
      <c r="G51" s="9">
        <v>276.35000000000002</v>
      </c>
      <c r="H51" s="9">
        <v>251.99</v>
      </c>
      <c r="I51" s="30" t="s">
        <v>60</v>
      </c>
      <c r="J51" s="9">
        <v>251.63496398999999</v>
      </c>
      <c r="K51" s="29">
        <f t="shared" si="4"/>
        <v>-0.3550360100000205</v>
      </c>
      <c r="L51" s="29">
        <f t="shared" si="5"/>
        <v>0.12605056839673465</v>
      </c>
      <c r="M51" s="28"/>
      <c r="N51" s="9">
        <f t="shared" si="6"/>
        <v>0.3550360100000205</v>
      </c>
      <c r="O51" s="30">
        <v>413</v>
      </c>
      <c r="P51" s="9">
        <f t="shared" si="3"/>
        <v>7.1206896551724137</v>
      </c>
    </row>
    <row r="52" spans="1:16">
      <c r="A52" s="31" t="s">
        <v>361</v>
      </c>
      <c r="B52" s="28" t="s">
        <v>320</v>
      </c>
      <c r="C52" s="30" t="s">
        <v>368</v>
      </c>
      <c r="D52" s="30" t="s">
        <v>369</v>
      </c>
      <c r="E52" s="11">
        <v>2856116.2985999999</v>
      </c>
      <c r="F52" s="11">
        <v>2018473.5066</v>
      </c>
      <c r="G52" s="9">
        <v>1731.14</v>
      </c>
      <c r="H52" s="10">
        <v>1675.595</v>
      </c>
      <c r="I52" s="30" t="s">
        <v>60</v>
      </c>
      <c r="J52" s="9">
        <v>1675.1171875</v>
      </c>
      <c r="K52" s="29">
        <f t="shared" si="4"/>
        <v>-0.47781250000002728</v>
      </c>
      <c r="L52" s="29">
        <f t="shared" si="5"/>
        <v>0.22830478515627609</v>
      </c>
      <c r="M52" s="28"/>
      <c r="N52" s="9">
        <f t="shared" si="6"/>
        <v>0.47781250000002728</v>
      </c>
      <c r="O52" s="30">
        <v>414</v>
      </c>
      <c r="P52" s="9">
        <f t="shared" si="3"/>
        <v>7.1379310344827589</v>
      </c>
    </row>
    <row r="53" spans="1:16">
      <c r="A53" s="31" t="s">
        <v>413</v>
      </c>
      <c r="B53" s="28" t="s">
        <v>402</v>
      </c>
      <c r="C53" s="30" t="s">
        <v>436</v>
      </c>
      <c r="D53" s="30" t="s">
        <v>437</v>
      </c>
      <c r="E53" s="11">
        <v>2773371.8228000002</v>
      </c>
      <c r="F53" s="11">
        <v>1739587.4691999999</v>
      </c>
      <c r="G53" s="9">
        <v>409.46</v>
      </c>
      <c r="H53" s="9">
        <v>379.69</v>
      </c>
      <c r="I53" s="30" t="s">
        <v>60</v>
      </c>
      <c r="J53" s="9">
        <v>379.20700073</v>
      </c>
      <c r="K53" s="29">
        <f t="shared" si="4"/>
        <v>-0.48299926999999343</v>
      </c>
      <c r="L53" s="29">
        <f t="shared" si="5"/>
        <v>0.23328829482052654</v>
      </c>
      <c r="M53" s="28"/>
      <c r="N53" s="9">
        <f t="shared" si="6"/>
        <v>0.48299926999999343</v>
      </c>
      <c r="O53" s="30">
        <v>415</v>
      </c>
      <c r="P53" s="9">
        <f t="shared" si="3"/>
        <v>7.1551724137931032</v>
      </c>
    </row>
    <row r="54" spans="1:16">
      <c r="A54" s="13">
        <v>8009</v>
      </c>
      <c r="B54" s="28" t="s">
        <v>103</v>
      </c>
      <c r="C54" s="28" t="s">
        <v>1098</v>
      </c>
      <c r="D54" s="28" t="s">
        <v>1099</v>
      </c>
      <c r="E54" s="11">
        <v>2828822.6579999998</v>
      </c>
      <c r="F54" s="11">
        <v>1632556.0449999999</v>
      </c>
      <c r="G54" s="9">
        <v>256.47500000000002</v>
      </c>
      <c r="H54" s="9">
        <v>232.2165</v>
      </c>
      <c r="I54" s="30" t="s">
        <v>60</v>
      </c>
      <c r="J54" s="9">
        <v>231.70507813</v>
      </c>
      <c r="K54" s="29">
        <f t="shared" si="4"/>
        <v>-0.5114218699999924</v>
      </c>
      <c r="L54" s="29">
        <f t="shared" si="5"/>
        <v>0.26155232911428911</v>
      </c>
      <c r="M54" s="28"/>
      <c r="N54" s="9">
        <f t="shared" si="6"/>
        <v>0.5114218699999924</v>
      </c>
      <c r="O54" s="30">
        <v>416</v>
      </c>
      <c r="P54" s="9">
        <f t="shared" si="3"/>
        <v>7.1724137931034484</v>
      </c>
    </row>
    <row r="55" spans="1:16">
      <c r="A55" s="31" t="s">
        <v>409</v>
      </c>
      <c r="B55" s="28" t="s">
        <v>402</v>
      </c>
      <c r="C55" s="30" t="s">
        <v>428</v>
      </c>
      <c r="D55" s="30" t="s">
        <v>429</v>
      </c>
      <c r="E55" s="11">
        <v>2772783.1888000001</v>
      </c>
      <c r="F55" s="11">
        <v>1751237.9916999999</v>
      </c>
      <c r="G55" s="9">
        <v>399.83</v>
      </c>
      <c r="H55" s="9">
        <v>368.92</v>
      </c>
      <c r="I55" s="30" t="s">
        <v>60</v>
      </c>
      <c r="J55" s="9">
        <v>368.39184569999998</v>
      </c>
      <c r="K55" s="29">
        <f t="shared" si="4"/>
        <v>-0.52815430000003971</v>
      </c>
      <c r="L55" s="29">
        <f t="shared" si="5"/>
        <v>0.27894696460853197</v>
      </c>
      <c r="N55" s="9">
        <f t="shared" si="6"/>
        <v>0.52815430000003971</v>
      </c>
      <c r="O55" s="2">
        <v>53</v>
      </c>
      <c r="P55" s="9">
        <f t="shared" si="3"/>
        <v>0.91379310344827591</v>
      </c>
    </row>
    <row r="56" spans="1:16">
      <c r="A56" s="31" t="s">
        <v>411</v>
      </c>
      <c r="B56" s="28" t="s">
        <v>402</v>
      </c>
      <c r="C56" s="30" t="s">
        <v>432</v>
      </c>
      <c r="D56" s="30" t="s">
        <v>433</v>
      </c>
      <c r="E56" s="11">
        <v>2768011.9926</v>
      </c>
      <c r="F56" s="11">
        <v>1741478.5978000001</v>
      </c>
      <c r="G56" s="9">
        <v>443.38</v>
      </c>
      <c r="H56" s="9">
        <v>413.54</v>
      </c>
      <c r="I56" s="30" t="s">
        <v>60</v>
      </c>
      <c r="J56" s="9">
        <v>414.22802733999998</v>
      </c>
      <c r="K56" s="29">
        <f t="shared" si="4"/>
        <v>0.68802733999996235</v>
      </c>
      <c r="L56" s="29">
        <f t="shared" si="5"/>
        <v>0.47338162058742378</v>
      </c>
      <c r="N56" s="9">
        <f t="shared" si="6"/>
        <v>0.68802733999996235</v>
      </c>
      <c r="O56" s="2">
        <v>54</v>
      </c>
      <c r="P56" s="9">
        <f t="shared" si="3"/>
        <v>0.93103448275862066</v>
      </c>
    </row>
    <row r="57" spans="1:16">
      <c r="A57" s="13">
        <v>8017</v>
      </c>
      <c r="B57" s="28" t="s">
        <v>320</v>
      </c>
      <c r="C57" s="28" t="s">
        <v>1114</v>
      </c>
      <c r="D57" s="28" t="s">
        <v>1115</v>
      </c>
      <c r="E57" s="11">
        <v>2862633.0610000002</v>
      </c>
      <c r="F57" s="11">
        <v>2072979.2579999999</v>
      </c>
      <c r="G57" s="9">
        <v>2814.462</v>
      </c>
      <c r="H57" s="9">
        <v>2757.1855999999998</v>
      </c>
      <c r="I57" s="30" t="s">
        <v>60</v>
      </c>
      <c r="J57" s="9">
        <v>2756.2985839799999</v>
      </c>
      <c r="K57" s="29">
        <f t="shared" si="4"/>
        <v>-0.88701601999991908</v>
      </c>
      <c r="L57" s="29">
        <f t="shared" si="5"/>
        <v>0.78679741973649686</v>
      </c>
      <c r="N57" s="9">
        <f t="shared" si="6"/>
        <v>0.88701601999991908</v>
      </c>
      <c r="O57" s="2">
        <v>55</v>
      </c>
      <c r="P57" s="9">
        <f t="shared" si="3"/>
        <v>0.94827586206896552</v>
      </c>
    </row>
    <row r="58" spans="1:16">
      <c r="A58" s="31" t="s">
        <v>418</v>
      </c>
      <c r="B58" s="28" t="s">
        <v>402</v>
      </c>
      <c r="C58" s="30" t="s">
        <v>446</v>
      </c>
      <c r="D58" s="30" t="s">
        <v>447</v>
      </c>
      <c r="E58" s="11">
        <v>2778716.4911000002</v>
      </c>
      <c r="F58" s="11">
        <v>1682811.59</v>
      </c>
      <c r="G58" s="9">
        <v>326.64999999999998</v>
      </c>
      <c r="H58" s="9">
        <v>301.8</v>
      </c>
      <c r="I58" s="30" t="s">
        <v>60</v>
      </c>
      <c r="J58" s="9">
        <v>302.79876709000001</v>
      </c>
      <c r="K58" s="29">
        <f t="shared" si="4"/>
        <v>0.99876709000000119</v>
      </c>
      <c r="L58" s="29">
        <f t="shared" si="5"/>
        <v>0.99753570006707049</v>
      </c>
      <c r="N58" s="9">
        <f t="shared" si="6"/>
        <v>0.99876709000000119</v>
      </c>
      <c r="O58" s="2">
        <v>56</v>
      </c>
      <c r="P58" s="9">
        <f t="shared" si="3"/>
        <v>0.96551724137931039</v>
      </c>
    </row>
    <row r="59" spans="1:16">
      <c r="A59" s="31" t="s">
        <v>420</v>
      </c>
      <c r="B59" s="28" t="s">
        <v>402</v>
      </c>
      <c r="C59" s="30" t="s">
        <v>450</v>
      </c>
      <c r="D59" s="30" t="s">
        <v>451</v>
      </c>
      <c r="E59" s="11">
        <v>2780089.4205999998</v>
      </c>
      <c r="F59" s="11">
        <v>1674594.9535999999</v>
      </c>
      <c r="G59" s="9">
        <v>307.17</v>
      </c>
      <c r="H59" s="9">
        <v>282.93</v>
      </c>
      <c r="I59" s="30" t="s">
        <v>60</v>
      </c>
      <c r="J59" s="9">
        <v>284.04711914000001</v>
      </c>
      <c r="K59" s="29">
        <f t="shared" si="4"/>
        <v>1.1171191399999998</v>
      </c>
      <c r="L59" s="29">
        <f t="shared" si="5"/>
        <v>1.2479551729543392</v>
      </c>
      <c r="N59" s="9">
        <f t="shared" si="6"/>
        <v>1.1171191399999998</v>
      </c>
      <c r="O59" s="2">
        <v>57</v>
      </c>
      <c r="P59" s="9">
        <f t="shared" si="3"/>
        <v>0.98275862068965514</v>
      </c>
    </row>
    <row r="60" spans="1:16">
      <c r="A60" s="31" t="s">
        <v>419</v>
      </c>
      <c r="B60" s="28" t="s">
        <v>402</v>
      </c>
      <c r="C60" s="30" t="s">
        <v>448</v>
      </c>
      <c r="D60" s="30" t="s">
        <v>449</v>
      </c>
      <c r="E60" s="11">
        <v>2778678.6316999998</v>
      </c>
      <c r="F60" s="11">
        <v>1683005.7419</v>
      </c>
      <c r="G60" s="9">
        <v>321.87</v>
      </c>
      <c r="H60" s="9">
        <v>297.01</v>
      </c>
      <c r="I60" s="30" t="s">
        <v>60</v>
      </c>
      <c r="J60" s="9">
        <v>298.27603148999998</v>
      </c>
      <c r="K60" s="29">
        <f t="shared" si="4"/>
        <v>1.2660314899999889</v>
      </c>
      <c r="L60" s="29">
        <f t="shared" si="5"/>
        <v>1.6028357336715922</v>
      </c>
      <c r="N60" s="9">
        <f t="shared" si="6"/>
        <v>1.2660314899999889</v>
      </c>
      <c r="O60" s="2">
        <v>58</v>
      </c>
      <c r="P60" s="9">
        <f t="shared" si="3"/>
        <v>1</v>
      </c>
    </row>
  </sheetData>
  <sortState ref="A3:N61">
    <sortCondition ref="N3:N61"/>
  </sortState>
  <mergeCells count="3">
    <mergeCell ref="C1:D1"/>
    <mergeCell ref="E1:F1"/>
    <mergeCell ref="G1:H1"/>
  </mergeCells>
  <phoneticPr fontId="7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U55"/>
  <sheetViews>
    <sheetView topLeftCell="E1" workbookViewId="0">
      <selection activeCell="I55" sqref="I55"/>
    </sheetView>
  </sheetViews>
  <sheetFormatPr defaultRowHeight="15"/>
  <cols>
    <col min="1" max="1" width="11.28515625" style="13" customWidth="1"/>
    <col min="2" max="2" width="15.42578125" customWidth="1"/>
    <col min="3" max="3" width="16.140625" customWidth="1"/>
    <col min="4" max="4" width="17.85546875" customWidth="1"/>
    <col min="5" max="5" width="12.5703125" style="11" bestFit="1" customWidth="1"/>
    <col min="6" max="6" width="12.7109375" style="11" customWidth="1"/>
    <col min="7" max="7" width="9.5703125" style="11" bestFit="1" customWidth="1"/>
    <col min="9" max="9" width="10.85546875" customWidth="1"/>
    <col min="10" max="10" width="9.5703125" bestFit="1" customWidth="1"/>
    <col min="15" max="15" width="10.5703125" customWidth="1"/>
  </cols>
  <sheetData>
    <row r="1" spans="1:21">
      <c r="A1" s="14" t="s">
        <v>29</v>
      </c>
      <c r="B1" s="4" t="s">
        <v>54</v>
      </c>
      <c r="C1" s="36" t="s">
        <v>30</v>
      </c>
      <c r="D1" s="36"/>
      <c r="E1" s="38" t="s">
        <v>31</v>
      </c>
      <c r="F1" s="38"/>
      <c r="G1" s="36" t="s">
        <v>32</v>
      </c>
      <c r="H1" s="36"/>
      <c r="J1" s="4" t="s">
        <v>33</v>
      </c>
      <c r="K1" s="4" t="s">
        <v>34</v>
      </c>
      <c r="L1" s="4" t="s">
        <v>35</v>
      </c>
      <c r="N1" s="4" t="s">
        <v>509</v>
      </c>
    </row>
    <row r="2" spans="1:21">
      <c r="A2" s="15" t="s">
        <v>36</v>
      </c>
      <c r="B2" s="3" t="s">
        <v>56</v>
      </c>
      <c r="C2" s="3" t="s">
        <v>37</v>
      </c>
      <c r="D2" s="3" t="s">
        <v>38</v>
      </c>
      <c r="E2" s="17" t="s">
        <v>39</v>
      </c>
      <c r="F2" s="17" t="s">
        <v>40</v>
      </c>
      <c r="G2" s="17" t="s">
        <v>41</v>
      </c>
      <c r="H2" s="3" t="s">
        <v>42</v>
      </c>
      <c r="I2" s="3" t="s">
        <v>43</v>
      </c>
      <c r="J2" s="3" t="s">
        <v>44</v>
      </c>
      <c r="K2" s="3" t="s">
        <v>45</v>
      </c>
      <c r="L2" s="3" t="s">
        <v>46</v>
      </c>
      <c r="N2" s="3" t="s">
        <v>513</v>
      </c>
      <c r="O2" s="3" t="s">
        <v>510</v>
      </c>
      <c r="P2" s="3" t="s">
        <v>511</v>
      </c>
      <c r="S2" s="3" t="s">
        <v>514</v>
      </c>
      <c r="T2" s="3" t="s">
        <v>515</v>
      </c>
      <c r="U2" s="3" t="s">
        <v>516</v>
      </c>
    </row>
    <row r="3" spans="1:21">
      <c r="A3" s="31" t="s">
        <v>233</v>
      </c>
      <c r="B3" s="28" t="s">
        <v>216</v>
      </c>
      <c r="C3" s="30" t="s">
        <v>240</v>
      </c>
      <c r="D3" s="30" t="s">
        <v>241</v>
      </c>
      <c r="E3" s="11">
        <v>3009487.1860000002</v>
      </c>
      <c r="F3" s="11">
        <v>1560387.1073</v>
      </c>
      <c r="G3" s="9">
        <v>463.91800000000001</v>
      </c>
      <c r="H3" s="9">
        <v>436.14</v>
      </c>
      <c r="I3" s="30" t="s">
        <v>50</v>
      </c>
      <c r="J3" s="9">
        <v>436.14468384000003</v>
      </c>
      <c r="K3" s="29">
        <f t="shared" ref="K3:K34" si="0">J3-H3</f>
        <v>4.6838400000410729E-3</v>
      </c>
      <c r="L3" s="29">
        <f t="shared" ref="L3:L34" si="1">K3*K3</f>
        <v>2.1938357145984759E-5</v>
      </c>
      <c r="N3">
        <f t="shared" ref="N3:N34" si="2">ABS(K3)</f>
        <v>4.6838400000410729E-3</v>
      </c>
      <c r="O3" s="2">
        <v>1</v>
      </c>
      <c r="P3">
        <f>O3/52</f>
        <v>1.9230769230769232E-2</v>
      </c>
      <c r="R3" s="6">
        <v>0.95</v>
      </c>
      <c r="S3" s="9">
        <f>PERCENTILE(N3:N54,0.95)</f>
        <v>1.3084820165000106</v>
      </c>
      <c r="T3" s="7">
        <f>S3/3.28083333</f>
        <v>0.39882611668664392</v>
      </c>
      <c r="U3" t="s">
        <v>517</v>
      </c>
    </row>
    <row r="4" spans="1:21">
      <c r="A4" s="31" t="s">
        <v>178</v>
      </c>
      <c r="B4" s="28" t="s">
        <v>181</v>
      </c>
      <c r="C4" s="30" t="s">
        <v>188</v>
      </c>
      <c r="D4" s="30" t="s">
        <v>189</v>
      </c>
      <c r="E4" s="11">
        <v>2950741.1320000002</v>
      </c>
      <c r="F4" s="11">
        <v>1630258.1402</v>
      </c>
      <c r="G4" s="9">
        <v>341.99</v>
      </c>
      <c r="H4" s="9">
        <v>312.71199999999999</v>
      </c>
      <c r="I4" s="30" t="s">
        <v>50</v>
      </c>
      <c r="J4" s="9">
        <v>312.70306396000001</v>
      </c>
      <c r="K4" s="29">
        <f t="shared" si="0"/>
        <v>-8.936039999980494E-3</v>
      </c>
      <c r="L4" s="29">
        <f t="shared" si="1"/>
        <v>7.9852810881251394E-5</v>
      </c>
      <c r="N4" s="28">
        <f t="shared" si="2"/>
        <v>8.936039999980494E-3</v>
      </c>
      <c r="O4" s="2">
        <v>2</v>
      </c>
      <c r="P4">
        <f t="shared" ref="P4:P54" si="3">O4/52</f>
        <v>3.8461538461538464E-2</v>
      </c>
    </row>
    <row r="5" spans="1:21">
      <c r="A5" s="13">
        <v>5008</v>
      </c>
      <c r="B5" s="28" t="s">
        <v>103</v>
      </c>
      <c r="C5" s="28" t="s">
        <v>1016</v>
      </c>
      <c r="D5" s="28" t="s">
        <v>1017</v>
      </c>
      <c r="E5" s="11">
        <v>2829191.9369999999</v>
      </c>
      <c r="F5" s="11">
        <v>1632865.8970000001</v>
      </c>
      <c r="G5" s="9">
        <v>256.15499999999997</v>
      </c>
      <c r="H5" s="9">
        <v>231.85730000000001</v>
      </c>
      <c r="I5" s="30" t="s">
        <v>50</v>
      </c>
      <c r="J5" s="9">
        <v>231.89741516000001</v>
      </c>
      <c r="K5" s="29">
        <f t="shared" si="0"/>
        <v>4.011515999999915E-2</v>
      </c>
      <c r="L5" s="29">
        <f t="shared" si="1"/>
        <v>1.6092260618255317E-3</v>
      </c>
      <c r="N5" s="28">
        <f t="shared" si="2"/>
        <v>4.011515999999915E-2</v>
      </c>
      <c r="O5" s="2">
        <v>3</v>
      </c>
      <c r="P5">
        <f t="shared" si="3"/>
        <v>5.7692307692307696E-2</v>
      </c>
    </row>
    <row r="6" spans="1:21">
      <c r="A6" s="31" t="s">
        <v>102</v>
      </c>
      <c r="B6" s="28" t="s">
        <v>103</v>
      </c>
      <c r="C6" s="30" t="s">
        <v>116</v>
      </c>
      <c r="D6" s="30" t="s">
        <v>117</v>
      </c>
      <c r="E6" s="11">
        <v>2855735.2431999999</v>
      </c>
      <c r="F6" s="11">
        <v>1624927.5541999999</v>
      </c>
      <c r="G6" s="9">
        <v>223.54</v>
      </c>
      <c r="H6" s="9">
        <v>193.49299999999999</v>
      </c>
      <c r="I6" s="30" t="s">
        <v>50</v>
      </c>
      <c r="J6" s="9">
        <v>193.44787597999999</v>
      </c>
      <c r="K6" s="29">
        <f t="shared" si="0"/>
        <v>-4.5124020000002929E-2</v>
      </c>
      <c r="L6" s="29">
        <f t="shared" si="1"/>
        <v>2.0361771809606645E-3</v>
      </c>
      <c r="N6" s="28">
        <f t="shared" si="2"/>
        <v>4.5124020000002929E-2</v>
      </c>
      <c r="O6" s="2">
        <v>4</v>
      </c>
      <c r="P6">
        <f t="shared" si="3"/>
        <v>7.6923076923076927E-2</v>
      </c>
    </row>
    <row r="7" spans="1:21">
      <c r="A7" s="31" t="s">
        <v>47</v>
      </c>
      <c r="B7" s="30" t="s">
        <v>253</v>
      </c>
      <c r="C7" s="30" t="s">
        <v>48</v>
      </c>
      <c r="D7" s="30" t="s">
        <v>49</v>
      </c>
      <c r="E7" s="11">
        <v>2718299.9791000001</v>
      </c>
      <c r="F7" s="11">
        <v>1613363.3467999999</v>
      </c>
      <c r="G7" s="9">
        <v>119.21</v>
      </c>
      <c r="H7" s="9">
        <v>100.48</v>
      </c>
      <c r="I7" s="30" t="s">
        <v>50</v>
      </c>
      <c r="J7" s="9">
        <v>100.53416443</v>
      </c>
      <c r="K7" s="29">
        <f t="shared" si="0"/>
        <v>5.4164430000000152E-2</v>
      </c>
      <c r="L7" s="29">
        <f t="shared" si="1"/>
        <v>2.9337854772249167E-3</v>
      </c>
      <c r="N7" s="28">
        <f t="shared" si="2"/>
        <v>5.4164430000000152E-2</v>
      </c>
      <c r="O7" s="2">
        <v>5</v>
      </c>
      <c r="P7">
        <f t="shared" si="3"/>
        <v>9.6153846153846159E-2</v>
      </c>
    </row>
    <row r="8" spans="1:21">
      <c r="A8" s="13">
        <v>5012</v>
      </c>
      <c r="B8" s="30" t="s">
        <v>402</v>
      </c>
      <c r="C8" s="28" t="s">
        <v>1024</v>
      </c>
      <c r="D8" s="28" t="s">
        <v>1025</v>
      </c>
      <c r="E8" s="11">
        <v>2771607.1570000001</v>
      </c>
      <c r="F8" s="11">
        <v>1680641.9180000001</v>
      </c>
      <c r="G8" s="9">
        <v>271.01799999999997</v>
      </c>
      <c r="H8" s="9">
        <v>246.69130000000001</v>
      </c>
      <c r="I8" s="30" t="s">
        <v>50</v>
      </c>
      <c r="J8" s="9">
        <v>246.63049315999999</v>
      </c>
      <c r="K8" s="29">
        <f t="shared" si="0"/>
        <v>-6.0806840000026341E-2</v>
      </c>
      <c r="L8" s="29">
        <f t="shared" si="1"/>
        <v>3.6974717907888033E-3</v>
      </c>
      <c r="N8" s="28">
        <f t="shared" si="2"/>
        <v>6.0806840000026341E-2</v>
      </c>
      <c r="O8" s="2">
        <v>6</v>
      </c>
      <c r="P8">
        <f t="shared" si="3"/>
        <v>0.11538461538461539</v>
      </c>
    </row>
    <row r="9" spans="1:21">
      <c r="A9" s="13">
        <v>5007</v>
      </c>
      <c r="B9" s="28" t="s">
        <v>103</v>
      </c>
      <c r="C9" s="28" t="s">
        <v>1014</v>
      </c>
      <c r="D9" s="28" t="s">
        <v>1015</v>
      </c>
      <c r="E9" s="11">
        <v>2830759.3810000001</v>
      </c>
      <c r="F9" s="11">
        <v>1633248.2250000001</v>
      </c>
      <c r="G9" s="9">
        <v>247.59399999999999</v>
      </c>
      <c r="H9" s="9">
        <v>223.19659999999999</v>
      </c>
      <c r="I9" s="30" t="s">
        <v>50</v>
      </c>
      <c r="J9" s="9">
        <v>223.26895142000001</v>
      </c>
      <c r="K9" s="29">
        <f t="shared" si="0"/>
        <v>7.2351420000018152E-2</v>
      </c>
      <c r="L9" s="29">
        <f t="shared" si="1"/>
        <v>5.2347279760190267E-3</v>
      </c>
      <c r="N9" s="28">
        <f t="shared" si="2"/>
        <v>7.2351420000018152E-2</v>
      </c>
      <c r="O9" s="2">
        <v>7</v>
      </c>
      <c r="P9">
        <f t="shared" si="3"/>
        <v>0.13461538461538461</v>
      </c>
    </row>
    <row r="10" spans="1:21">
      <c r="A10" s="31" t="s">
        <v>231</v>
      </c>
      <c r="B10" s="28" t="s">
        <v>216</v>
      </c>
      <c r="C10" s="30" t="s">
        <v>236</v>
      </c>
      <c r="D10" s="30" t="s">
        <v>237</v>
      </c>
      <c r="E10" s="11">
        <v>3011544.1721999999</v>
      </c>
      <c r="F10" s="11">
        <v>1624946.9594000001</v>
      </c>
      <c r="G10" s="9">
        <v>400.17</v>
      </c>
      <c r="H10" s="9">
        <v>368.84</v>
      </c>
      <c r="I10" s="30" t="s">
        <v>50</v>
      </c>
      <c r="J10" s="9">
        <v>368.92175293000003</v>
      </c>
      <c r="K10" s="29">
        <f t="shared" si="0"/>
        <v>8.1752930000050128E-2</v>
      </c>
      <c r="L10" s="29">
        <f t="shared" si="1"/>
        <v>6.6835415635930961E-3</v>
      </c>
      <c r="N10" s="28">
        <f t="shared" si="2"/>
        <v>8.1752930000050128E-2</v>
      </c>
      <c r="O10" s="2">
        <v>8</v>
      </c>
      <c r="P10">
        <f t="shared" si="3"/>
        <v>0.15384615384615385</v>
      </c>
    </row>
    <row r="11" spans="1:21">
      <c r="A11" s="31" t="s">
        <v>235</v>
      </c>
      <c r="B11" s="28" t="s">
        <v>216</v>
      </c>
      <c r="C11" s="30" t="s">
        <v>244</v>
      </c>
      <c r="D11" s="30" t="s">
        <v>245</v>
      </c>
      <c r="E11" s="11">
        <v>3084230.9070000001</v>
      </c>
      <c r="F11" s="11">
        <v>1574057.6461</v>
      </c>
      <c r="G11" s="9">
        <v>688.57100000000003</v>
      </c>
      <c r="H11" s="9">
        <v>656.07</v>
      </c>
      <c r="I11" s="30" t="s">
        <v>50</v>
      </c>
      <c r="J11" s="9">
        <v>656.15222168000003</v>
      </c>
      <c r="K11" s="29">
        <f t="shared" si="0"/>
        <v>8.2221679999975095E-2</v>
      </c>
      <c r="L11" s="29">
        <f t="shared" si="1"/>
        <v>6.7604046620183041E-3</v>
      </c>
      <c r="N11" s="28">
        <f t="shared" si="2"/>
        <v>8.2221679999975095E-2</v>
      </c>
      <c r="O11" s="2">
        <v>9</v>
      </c>
      <c r="P11">
        <f t="shared" si="3"/>
        <v>0.17307692307692307</v>
      </c>
    </row>
    <row r="12" spans="1:21">
      <c r="A12" s="13">
        <v>5014</v>
      </c>
      <c r="B12" s="30" t="s">
        <v>253</v>
      </c>
      <c r="C12" s="28" t="s">
        <v>1028</v>
      </c>
      <c r="D12" s="28" t="s">
        <v>1029</v>
      </c>
      <c r="E12" s="11">
        <v>2712393.3110000002</v>
      </c>
      <c r="F12" s="11">
        <v>1637396.9280000001</v>
      </c>
      <c r="G12" s="9">
        <v>227.983</v>
      </c>
      <c r="H12" s="9">
        <v>207.5214</v>
      </c>
      <c r="I12" s="30" t="s">
        <v>50</v>
      </c>
      <c r="J12" s="9">
        <v>207.43812560999999</v>
      </c>
      <c r="K12" s="29">
        <f t="shared" si="0"/>
        <v>-8.3274390000013909E-2</v>
      </c>
      <c r="L12" s="29">
        <f t="shared" si="1"/>
        <v>6.9346240298744167E-3</v>
      </c>
      <c r="N12" s="28">
        <f t="shared" si="2"/>
        <v>8.3274390000013909E-2</v>
      </c>
      <c r="O12" s="2">
        <v>10</v>
      </c>
      <c r="P12">
        <f t="shared" si="3"/>
        <v>0.19230769230769232</v>
      </c>
    </row>
    <row r="13" spans="1:21">
      <c r="A13" s="31" t="s">
        <v>98</v>
      </c>
      <c r="B13" s="28" t="s">
        <v>103</v>
      </c>
      <c r="C13" s="30" t="s">
        <v>108</v>
      </c>
      <c r="D13" s="30" t="s">
        <v>109</v>
      </c>
      <c r="E13" s="11">
        <v>2828218.9915</v>
      </c>
      <c r="F13" s="11">
        <v>1632623.4615</v>
      </c>
      <c r="G13" s="9">
        <v>256.58999999999997</v>
      </c>
      <c r="H13" s="9">
        <v>232.31299999999999</v>
      </c>
      <c r="I13" s="30" t="s">
        <v>50</v>
      </c>
      <c r="J13" s="9">
        <v>232.40560912999999</v>
      </c>
      <c r="K13" s="29">
        <f t="shared" si="0"/>
        <v>9.2609129999999595E-2</v>
      </c>
      <c r="L13" s="29">
        <f t="shared" si="1"/>
        <v>8.5764509593568242E-3</v>
      </c>
      <c r="N13" s="28">
        <f t="shared" si="2"/>
        <v>9.2609129999999595E-2</v>
      </c>
      <c r="O13" s="2">
        <v>11</v>
      </c>
      <c r="P13">
        <f t="shared" si="3"/>
        <v>0.21153846153846154</v>
      </c>
    </row>
    <row r="14" spans="1:21">
      <c r="A14" s="31" t="s">
        <v>460</v>
      </c>
      <c r="B14" s="28" t="s">
        <v>402</v>
      </c>
      <c r="C14" s="30" t="s">
        <v>466</v>
      </c>
      <c r="D14" s="30" t="s">
        <v>467</v>
      </c>
      <c r="E14" s="11">
        <v>2784595.1885000002</v>
      </c>
      <c r="F14" s="11">
        <v>1677532.3942</v>
      </c>
      <c r="G14" s="9">
        <v>284.39999999999998</v>
      </c>
      <c r="H14" s="9">
        <v>259.63</v>
      </c>
      <c r="I14" s="30" t="s">
        <v>50</v>
      </c>
      <c r="J14" s="9">
        <v>259.73068237000001</v>
      </c>
      <c r="K14" s="29">
        <f t="shared" si="0"/>
        <v>0.10068237000001545</v>
      </c>
      <c r="L14" s="29">
        <f t="shared" si="1"/>
        <v>1.0136939628820011E-2</v>
      </c>
      <c r="N14" s="28">
        <f t="shared" si="2"/>
        <v>0.10068237000001545</v>
      </c>
      <c r="O14" s="2">
        <v>12</v>
      </c>
      <c r="P14">
        <f t="shared" si="3"/>
        <v>0.23076923076923078</v>
      </c>
    </row>
    <row r="15" spans="1:21">
      <c r="A15" s="13">
        <v>5018</v>
      </c>
      <c r="B15" s="28" t="s">
        <v>320</v>
      </c>
      <c r="C15" s="28" t="s">
        <v>1036</v>
      </c>
      <c r="D15" s="28" t="s">
        <v>1037</v>
      </c>
      <c r="E15" s="11">
        <v>2863673.4709999999</v>
      </c>
      <c r="F15" s="11">
        <v>2075944.673</v>
      </c>
      <c r="G15" s="9">
        <v>2928.2339999999999</v>
      </c>
      <c r="H15" s="9">
        <v>2870.9137000000001</v>
      </c>
      <c r="I15" s="30" t="s">
        <v>50</v>
      </c>
      <c r="J15" s="9">
        <v>2870.79296875</v>
      </c>
      <c r="K15" s="29">
        <f t="shared" si="0"/>
        <v>-0.12073125000006257</v>
      </c>
      <c r="L15" s="29">
        <f t="shared" si="1"/>
        <v>1.4576034726577609E-2</v>
      </c>
      <c r="N15" s="28">
        <f t="shared" si="2"/>
        <v>0.12073125000006257</v>
      </c>
      <c r="O15" s="2">
        <v>13</v>
      </c>
      <c r="P15">
        <f t="shared" si="3"/>
        <v>0.25</v>
      </c>
    </row>
    <row r="16" spans="1:21">
      <c r="A16" s="13">
        <v>5013</v>
      </c>
      <c r="B16" s="30" t="s">
        <v>253</v>
      </c>
      <c r="C16" s="28" t="s">
        <v>1026</v>
      </c>
      <c r="D16" s="28" t="s">
        <v>1027</v>
      </c>
      <c r="E16" s="11">
        <v>2714874.4750000001</v>
      </c>
      <c r="F16" s="11">
        <v>1637138.55</v>
      </c>
      <c r="G16" s="9">
        <v>223.38900000000001</v>
      </c>
      <c r="H16" s="9">
        <v>202.96639999999999</v>
      </c>
      <c r="I16" s="30" t="s">
        <v>50</v>
      </c>
      <c r="J16" s="9">
        <v>202.82489014000001</v>
      </c>
      <c r="K16" s="29">
        <f t="shared" si="0"/>
        <v>-0.14150985999998511</v>
      </c>
      <c r="L16" s="29">
        <f t="shared" si="1"/>
        <v>2.0025040477215386E-2</v>
      </c>
      <c r="N16" s="28">
        <f t="shared" si="2"/>
        <v>0.14150985999998511</v>
      </c>
      <c r="O16" s="2">
        <v>14</v>
      </c>
      <c r="P16">
        <f t="shared" si="3"/>
        <v>0.26923076923076922</v>
      </c>
    </row>
    <row r="17" spans="1:16">
      <c r="A17" s="31" t="s">
        <v>461</v>
      </c>
      <c r="B17" s="28" t="s">
        <v>402</v>
      </c>
      <c r="C17" s="30" t="s">
        <v>468</v>
      </c>
      <c r="D17" s="30" t="s">
        <v>469</v>
      </c>
      <c r="E17" s="11">
        <v>2784601.2799</v>
      </c>
      <c r="F17" s="11">
        <v>1677780.9905000001</v>
      </c>
      <c r="G17" s="9">
        <v>285.73</v>
      </c>
      <c r="H17" s="9">
        <v>260.94</v>
      </c>
      <c r="I17" s="30" t="s">
        <v>50</v>
      </c>
      <c r="J17" s="9">
        <v>261.08554077000002</v>
      </c>
      <c r="K17" s="29">
        <f t="shared" si="0"/>
        <v>0.14554077000002508</v>
      </c>
      <c r="L17" s="29">
        <f t="shared" si="1"/>
        <v>2.1182115732200201E-2</v>
      </c>
      <c r="N17" s="28">
        <f t="shared" si="2"/>
        <v>0.14554077000002508</v>
      </c>
      <c r="O17" s="2">
        <v>15</v>
      </c>
      <c r="P17">
        <f t="shared" si="3"/>
        <v>0.28846153846153844</v>
      </c>
    </row>
    <row r="18" spans="1:16">
      <c r="A18" s="31" t="s">
        <v>101</v>
      </c>
      <c r="B18" s="28" t="s">
        <v>103</v>
      </c>
      <c r="C18" s="30" t="s">
        <v>114</v>
      </c>
      <c r="D18" s="30" t="s">
        <v>115</v>
      </c>
      <c r="E18" s="11">
        <v>2855739.6485000001</v>
      </c>
      <c r="F18" s="11">
        <v>1624862.2363</v>
      </c>
      <c r="G18" s="9">
        <v>214.83</v>
      </c>
      <c r="H18" s="9">
        <v>192.72</v>
      </c>
      <c r="I18" s="30" t="s">
        <v>50</v>
      </c>
      <c r="J18" s="9">
        <v>192.56600951999999</v>
      </c>
      <c r="K18" s="29">
        <f t="shared" si="0"/>
        <v>-0.15399048000000448</v>
      </c>
      <c r="L18" s="29">
        <f t="shared" si="1"/>
        <v>2.3713067930631781E-2</v>
      </c>
      <c r="N18" s="28">
        <f t="shared" si="2"/>
        <v>0.15399048000000448</v>
      </c>
      <c r="O18" s="2">
        <v>16</v>
      </c>
      <c r="P18">
        <f t="shared" si="3"/>
        <v>0.30769230769230771</v>
      </c>
    </row>
    <row r="19" spans="1:16">
      <c r="A19" s="13">
        <v>5017</v>
      </c>
      <c r="B19" s="28" t="s">
        <v>320</v>
      </c>
      <c r="C19" s="28" t="s">
        <v>1034</v>
      </c>
      <c r="D19" s="28" t="s">
        <v>1035</v>
      </c>
      <c r="E19" s="11">
        <v>2861721.818</v>
      </c>
      <c r="F19" s="11">
        <v>2071593.382</v>
      </c>
      <c r="G19" s="9">
        <v>2766.5079999999998</v>
      </c>
      <c r="H19" s="9">
        <v>2709.2485999999999</v>
      </c>
      <c r="I19" s="30" t="s">
        <v>50</v>
      </c>
      <c r="J19" s="9">
        <v>2709.4050293</v>
      </c>
      <c r="K19" s="29">
        <f t="shared" si="0"/>
        <v>0.15642930000012711</v>
      </c>
      <c r="L19" s="29">
        <f t="shared" si="1"/>
        <v>2.447012589852977E-2</v>
      </c>
      <c r="N19" s="28">
        <f t="shared" si="2"/>
        <v>0.15642930000012711</v>
      </c>
      <c r="O19" s="2">
        <v>17</v>
      </c>
      <c r="P19">
        <f t="shared" si="3"/>
        <v>0.32692307692307693</v>
      </c>
    </row>
    <row r="20" spans="1:16">
      <c r="A20" s="31" t="s">
        <v>266</v>
      </c>
      <c r="B20" s="28" t="s">
        <v>252</v>
      </c>
      <c r="C20" s="30" t="s">
        <v>271</v>
      </c>
      <c r="D20" s="30" t="s">
        <v>272</v>
      </c>
      <c r="E20" s="11">
        <v>3209883.3494000002</v>
      </c>
      <c r="F20" s="11">
        <v>1832334.2379000001</v>
      </c>
      <c r="G20" s="9">
        <v>2025.32</v>
      </c>
      <c r="H20" s="9">
        <v>1978.04</v>
      </c>
      <c r="I20" s="30" t="s">
        <v>50</v>
      </c>
      <c r="J20" s="9">
        <v>1977.86425781</v>
      </c>
      <c r="K20" s="29">
        <f t="shared" si="0"/>
        <v>-0.17574218999993718</v>
      </c>
      <c r="L20" s="29">
        <f t="shared" si="1"/>
        <v>3.0885317345974019E-2</v>
      </c>
      <c r="N20" s="28">
        <f t="shared" si="2"/>
        <v>0.17574218999993718</v>
      </c>
      <c r="O20" s="2">
        <v>18</v>
      </c>
      <c r="P20">
        <f t="shared" si="3"/>
        <v>0.34615384615384615</v>
      </c>
    </row>
    <row r="21" spans="1:16">
      <c r="A21" s="13">
        <v>5006</v>
      </c>
      <c r="B21" s="30" t="s">
        <v>253</v>
      </c>
      <c r="C21" s="28" t="s">
        <v>1012</v>
      </c>
      <c r="D21" s="28" t="s">
        <v>1013</v>
      </c>
      <c r="E21" s="11">
        <v>2713353.2069999999</v>
      </c>
      <c r="F21" s="11">
        <v>1623242.868</v>
      </c>
      <c r="G21" s="9">
        <v>161.91399999999999</v>
      </c>
      <c r="H21" s="9">
        <v>142.50319999999999</v>
      </c>
      <c r="I21" s="30" t="s">
        <v>50</v>
      </c>
      <c r="J21" s="9">
        <v>142.68292235999999</v>
      </c>
      <c r="K21" s="29">
        <f t="shared" si="0"/>
        <v>0.17972235999999953</v>
      </c>
      <c r="L21" s="29">
        <f t="shared" si="1"/>
        <v>3.2300126683969428E-2</v>
      </c>
      <c r="N21" s="28">
        <f t="shared" si="2"/>
        <v>0.17972235999999953</v>
      </c>
      <c r="O21" s="2">
        <v>19</v>
      </c>
      <c r="P21">
        <f t="shared" si="3"/>
        <v>0.36538461538461536</v>
      </c>
    </row>
    <row r="22" spans="1:16">
      <c r="A22" s="13">
        <v>5002</v>
      </c>
      <c r="B22" s="28" t="s">
        <v>216</v>
      </c>
      <c r="C22" s="28" t="s">
        <v>1004</v>
      </c>
      <c r="D22" s="28" t="s">
        <v>1005</v>
      </c>
      <c r="E22" s="11">
        <v>3040685.3590000002</v>
      </c>
      <c r="F22" s="11">
        <v>1599804.4169999999</v>
      </c>
      <c r="G22" s="9">
        <v>406.96800000000002</v>
      </c>
      <c r="H22" s="9">
        <v>375.92380000000003</v>
      </c>
      <c r="I22" s="30" t="s">
        <v>50</v>
      </c>
      <c r="J22" s="9">
        <v>376.11770630000001</v>
      </c>
      <c r="K22" s="29">
        <f t="shared" si="0"/>
        <v>0.19390629999998055</v>
      </c>
      <c r="L22" s="29">
        <f t="shared" si="1"/>
        <v>3.7599653179682453E-2</v>
      </c>
      <c r="N22" s="28">
        <f t="shared" si="2"/>
        <v>0.19390629999998055</v>
      </c>
      <c r="O22" s="2">
        <v>20</v>
      </c>
      <c r="P22">
        <f t="shared" si="3"/>
        <v>0.38461538461538464</v>
      </c>
    </row>
    <row r="23" spans="1:16">
      <c r="A23" s="13">
        <v>5015</v>
      </c>
      <c r="B23" s="30" t="s">
        <v>253</v>
      </c>
      <c r="C23" s="28" t="s">
        <v>1030</v>
      </c>
      <c r="D23" s="28" t="s">
        <v>1031</v>
      </c>
      <c r="E23" s="11">
        <v>2713303.301</v>
      </c>
      <c r="F23" s="11">
        <v>1626757.5830000001</v>
      </c>
      <c r="G23" s="9">
        <v>172.40700000000001</v>
      </c>
      <c r="H23" s="9">
        <v>152.74109999999999</v>
      </c>
      <c r="I23" s="30" t="s">
        <v>50</v>
      </c>
      <c r="J23" s="9">
        <v>152.93836974999999</v>
      </c>
      <c r="K23" s="29">
        <f t="shared" si="0"/>
        <v>0.1972697500000038</v>
      </c>
      <c r="L23" s="29">
        <f t="shared" si="1"/>
        <v>3.8915354265063998E-2</v>
      </c>
      <c r="N23" s="28">
        <f t="shared" si="2"/>
        <v>0.1972697500000038</v>
      </c>
      <c r="O23" s="2">
        <v>21</v>
      </c>
      <c r="P23">
        <f t="shared" si="3"/>
        <v>0.40384615384615385</v>
      </c>
    </row>
    <row r="24" spans="1:16">
      <c r="A24" s="13">
        <v>5004</v>
      </c>
      <c r="B24" s="28" t="s">
        <v>181</v>
      </c>
      <c r="C24" s="28" t="s">
        <v>1008</v>
      </c>
      <c r="D24" s="28" t="s">
        <v>1009</v>
      </c>
      <c r="E24" s="11">
        <v>2970603.2280000001</v>
      </c>
      <c r="F24" s="11">
        <v>1633414.35</v>
      </c>
      <c r="G24" s="9">
        <v>389.52699999999999</v>
      </c>
      <c r="H24" s="9">
        <v>359.0908</v>
      </c>
      <c r="I24" s="30" t="s">
        <v>50</v>
      </c>
      <c r="J24" s="9">
        <v>358.87399291999998</v>
      </c>
      <c r="K24" s="29">
        <f t="shared" si="0"/>
        <v>-0.21680708000002369</v>
      </c>
      <c r="L24" s="29">
        <f t="shared" si="1"/>
        <v>4.7005309938136675E-2</v>
      </c>
      <c r="N24" s="28">
        <f t="shared" si="2"/>
        <v>0.21680708000002369</v>
      </c>
      <c r="O24" s="2">
        <v>22</v>
      </c>
      <c r="P24">
        <f t="shared" si="3"/>
        <v>0.42307692307692307</v>
      </c>
    </row>
    <row r="25" spans="1:16">
      <c r="A25" s="31" t="s">
        <v>51</v>
      </c>
      <c r="B25" s="30" t="s">
        <v>253</v>
      </c>
      <c r="C25" s="30" t="s">
        <v>52</v>
      </c>
      <c r="D25" s="30" t="s">
        <v>53</v>
      </c>
      <c r="E25" s="11">
        <v>2718317.0493999999</v>
      </c>
      <c r="F25" s="11">
        <v>1613543.0064000001</v>
      </c>
      <c r="G25" s="9">
        <v>119.49</v>
      </c>
      <c r="H25" s="9">
        <v>100.74</v>
      </c>
      <c r="I25" s="30" t="s">
        <v>50</v>
      </c>
      <c r="J25" s="9">
        <v>100.95890045</v>
      </c>
      <c r="K25" s="29">
        <f t="shared" si="0"/>
        <v>0.21890045000000669</v>
      </c>
      <c r="L25" s="29">
        <f t="shared" si="1"/>
        <v>4.7917407010205429E-2</v>
      </c>
      <c r="N25" s="28">
        <f t="shared" si="2"/>
        <v>0.21890045000000669</v>
      </c>
      <c r="O25" s="2">
        <v>23</v>
      </c>
      <c r="P25">
        <f t="shared" si="3"/>
        <v>0.44230769230769229</v>
      </c>
    </row>
    <row r="26" spans="1:16">
      <c r="A26" s="31" t="s">
        <v>180</v>
      </c>
      <c r="B26" s="28" t="s">
        <v>181</v>
      </c>
      <c r="C26" s="30" t="s">
        <v>192</v>
      </c>
      <c r="D26" s="30" t="s">
        <v>193</v>
      </c>
      <c r="E26" s="11">
        <v>2981809.5767999999</v>
      </c>
      <c r="F26" s="11">
        <v>1638731.5385</v>
      </c>
      <c r="G26" s="9">
        <v>448.32</v>
      </c>
      <c r="H26" s="9">
        <v>416.923</v>
      </c>
      <c r="I26" s="30" t="s">
        <v>50</v>
      </c>
      <c r="J26" s="9">
        <v>416.69821166999998</v>
      </c>
      <c r="K26" s="29">
        <f t="shared" si="0"/>
        <v>-0.22478833000002396</v>
      </c>
      <c r="L26" s="29">
        <f t="shared" si="1"/>
        <v>5.0529793304199676E-2</v>
      </c>
      <c r="N26" s="28">
        <f t="shared" si="2"/>
        <v>0.22478833000002396</v>
      </c>
      <c r="O26" s="2">
        <v>24</v>
      </c>
      <c r="P26">
        <f t="shared" si="3"/>
        <v>0.46153846153846156</v>
      </c>
    </row>
    <row r="27" spans="1:16">
      <c r="A27" s="13">
        <v>5010</v>
      </c>
      <c r="B27" s="30" t="s">
        <v>402</v>
      </c>
      <c r="C27" s="28" t="s">
        <v>1020</v>
      </c>
      <c r="D27" s="28" t="s">
        <v>1021</v>
      </c>
      <c r="E27" s="11">
        <v>2769426.8139999998</v>
      </c>
      <c r="F27" s="11">
        <v>1683616.0560000001</v>
      </c>
      <c r="G27" s="9">
        <v>271.76100000000002</v>
      </c>
      <c r="H27" s="9">
        <v>247.2664</v>
      </c>
      <c r="I27" s="30" t="s">
        <v>50</v>
      </c>
      <c r="J27" s="9">
        <v>247.50439453000001</v>
      </c>
      <c r="K27" s="29">
        <f t="shared" si="0"/>
        <v>0.23799453000000881</v>
      </c>
      <c r="L27" s="29">
        <f t="shared" si="1"/>
        <v>5.6641396309925089E-2</v>
      </c>
      <c r="N27" s="28">
        <f t="shared" si="2"/>
        <v>0.23799453000000881</v>
      </c>
      <c r="O27" s="2">
        <v>25</v>
      </c>
      <c r="P27">
        <f t="shared" si="3"/>
        <v>0.48076923076923078</v>
      </c>
    </row>
    <row r="28" spans="1:16">
      <c r="A28" s="31" t="s">
        <v>268</v>
      </c>
      <c r="B28" s="28" t="s">
        <v>252</v>
      </c>
      <c r="C28" s="30" t="s">
        <v>275</v>
      </c>
      <c r="D28" s="30" t="s">
        <v>276</v>
      </c>
      <c r="E28" s="11">
        <v>3230403.5022</v>
      </c>
      <c r="F28" s="11">
        <v>1877859.4846999999</v>
      </c>
      <c r="G28" s="9">
        <v>1913.15</v>
      </c>
      <c r="H28" s="9">
        <v>1864.53</v>
      </c>
      <c r="I28" s="30" t="s">
        <v>50</v>
      </c>
      <c r="J28" s="9">
        <v>1864.2843017600001</v>
      </c>
      <c r="K28" s="29">
        <f t="shared" si="0"/>
        <v>-0.24569823999991058</v>
      </c>
      <c r="L28" s="29">
        <f t="shared" si="1"/>
        <v>6.0367625139053659E-2</v>
      </c>
      <c r="N28" s="28">
        <f t="shared" si="2"/>
        <v>0.24569823999991058</v>
      </c>
      <c r="O28" s="2">
        <v>26</v>
      </c>
      <c r="P28">
        <f t="shared" si="3"/>
        <v>0.5</v>
      </c>
    </row>
    <row r="29" spans="1:16">
      <c r="A29" s="31" t="s">
        <v>270</v>
      </c>
      <c r="B29" s="28" t="s">
        <v>252</v>
      </c>
      <c r="C29" s="30" t="s">
        <v>279</v>
      </c>
      <c r="D29" s="30" t="s">
        <v>280</v>
      </c>
      <c r="E29" s="11">
        <v>3221407.5780000002</v>
      </c>
      <c r="F29" s="11">
        <v>1968473.0915999999</v>
      </c>
      <c r="G29" s="9">
        <v>2491.96</v>
      </c>
      <c r="H29" s="9">
        <v>2440.8000000000002</v>
      </c>
      <c r="I29" s="30" t="s">
        <v>50</v>
      </c>
      <c r="J29" s="9">
        <v>2440.5290527299999</v>
      </c>
      <c r="K29" s="29">
        <f t="shared" si="0"/>
        <v>-0.27094727000030616</v>
      </c>
      <c r="L29" s="29">
        <f t="shared" si="1"/>
        <v>7.3412423120618811E-2</v>
      </c>
      <c r="N29" s="28">
        <f t="shared" si="2"/>
        <v>0.27094727000030616</v>
      </c>
      <c r="O29" s="2">
        <v>27</v>
      </c>
      <c r="P29">
        <f t="shared" si="3"/>
        <v>0.51923076923076927</v>
      </c>
    </row>
    <row r="30" spans="1:16">
      <c r="A30" s="13">
        <v>5019</v>
      </c>
      <c r="B30" s="30" t="s">
        <v>402</v>
      </c>
      <c r="C30" s="28" t="s">
        <v>1038</v>
      </c>
      <c r="D30" s="28" t="s">
        <v>1039</v>
      </c>
      <c r="E30" s="11">
        <v>2787962.656</v>
      </c>
      <c r="F30" s="11">
        <v>1782643.6880000001</v>
      </c>
      <c r="G30" s="9">
        <v>459.79500000000002</v>
      </c>
      <c r="H30" s="9">
        <v>425.5283</v>
      </c>
      <c r="I30" s="30" t="s">
        <v>50</v>
      </c>
      <c r="J30" s="9">
        <v>425.80474853999999</v>
      </c>
      <c r="K30" s="29">
        <f t="shared" si="0"/>
        <v>0.27644853999998986</v>
      </c>
      <c r="L30" s="29">
        <f t="shared" si="1"/>
        <v>7.6423795268125996E-2</v>
      </c>
      <c r="N30" s="28">
        <f t="shared" si="2"/>
        <v>0.27644853999998986</v>
      </c>
      <c r="O30" s="2">
        <v>28</v>
      </c>
      <c r="P30">
        <f t="shared" si="3"/>
        <v>0.53846153846153844</v>
      </c>
    </row>
    <row r="31" spans="1:16">
      <c r="A31" s="13">
        <v>5003</v>
      </c>
      <c r="B31" s="28" t="s">
        <v>216</v>
      </c>
      <c r="C31" s="28" t="s">
        <v>1006</v>
      </c>
      <c r="D31" s="28" t="s">
        <v>1007</v>
      </c>
      <c r="E31" s="11">
        <v>3035697.372</v>
      </c>
      <c r="F31" s="11">
        <v>1599886.5160000001</v>
      </c>
      <c r="G31" s="9">
        <v>398.238</v>
      </c>
      <c r="H31" s="9">
        <v>367.44630000000001</v>
      </c>
      <c r="I31" s="30" t="s">
        <v>50</v>
      </c>
      <c r="J31" s="9">
        <v>367.74346924000002</v>
      </c>
      <c r="K31" s="29">
        <f t="shared" si="0"/>
        <v>0.29716924000001654</v>
      </c>
      <c r="L31" s="29">
        <f t="shared" si="1"/>
        <v>8.830955720218743E-2</v>
      </c>
      <c r="N31" s="28">
        <f t="shared" si="2"/>
        <v>0.29716924000001654</v>
      </c>
      <c r="O31" s="2">
        <v>29</v>
      </c>
      <c r="P31">
        <f t="shared" si="3"/>
        <v>0.55769230769230771</v>
      </c>
    </row>
    <row r="32" spans="1:16">
      <c r="A32" s="31" t="s">
        <v>269</v>
      </c>
      <c r="B32" s="28" t="s">
        <v>252</v>
      </c>
      <c r="C32" s="30" t="s">
        <v>277</v>
      </c>
      <c r="D32" s="30" t="s">
        <v>278</v>
      </c>
      <c r="E32" s="11">
        <v>3221489.1880000001</v>
      </c>
      <c r="F32" s="11">
        <v>1968437.3798</v>
      </c>
      <c r="G32" s="9">
        <v>2482.73</v>
      </c>
      <c r="H32" s="9">
        <v>2431.5700000000002</v>
      </c>
      <c r="I32" s="30" t="s">
        <v>50</v>
      </c>
      <c r="J32" s="9">
        <v>2431.26171875</v>
      </c>
      <c r="K32" s="29">
        <f t="shared" si="0"/>
        <v>-0.30828125000016371</v>
      </c>
      <c r="L32" s="29">
        <f t="shared" si="1"/>
        <v>9.5037329101663431E-2</v>
      </c>
      <c r="N32" s="28">
        <f t="shared" si="2"/>
        <v>0.30828125000016371</v>
      </c>
      <c r="O32" s="2">
        <v>30</v>
      </c>
      <c r="P32">
        <f t="shared" si="3"/>
        <v>0.57692307692307687</v>
      </c>
    </row>
    <row r="33" spans="1:16">
      <c r="A33" s="13">
        <v>5011</v>
      </c>
      <c r="B33" s="30" t="s">
        <v>402</v>
      </c>
      <c r="C33" s="28" t="s">
        <v>1022</v>
      </c>
      <c r="D33" s="28" t="s">
        <v>1023</v>
      </c>
      <c r="E33" s="11">
        <v>2771431.76</v>
      </c>
      <c r="F33" s="11">
        <v>1682100.024</v>
      </c>
      <c r="G33" s="9">
        <v>254.96899999999999</v>
      </c>
      <c r="H33" s="9">
        <v>230.52670000000001</v>
      </c>
      <c r="I33" s="30" t="s">
        <v>50</v>
      </c>
      <c r="J33" s="9">
        <v>230.83979797000001</v>
      </c>
      <c r="K33" s="29">
        <f t="shared" si="0"/>
        <v>0.31309797000000117</v>
      </c>
      <c r="L33" s="29">
        <f t="shared" si="1"/>
        <v>9.8030338818121635E-2</v>
      </c>
      <c r="N33" s="28">
        <f t="shared" si="2"/>
        <v>0.31309797000000117</v>
      </c>
      <c r="O33" s="2">
        <v>31</v>
      </c>
      <c r="P33">
        <f t="shared" si="3"/>
        <v>0.59615384615384615</v>
      </c>
    </row>
    <row r="34" spans="1:16">
      <c r="A34" s="13">
        <v>5009</v>
      </c>
      <c r="B34" s="28" t="s">
        <v>103</v>
      </c>
      <c r="C34" s="28" t="s">
        <v>1018</v>
      </c>
      <c r="D34" s="28" t="s">
        <v>1019</v>
      </c>
      <c r="E34" s="11">
        <v>2834349.648</v>
      </c>
      <c r="F34" s="11">
        <v>1630142.774</v>
      </c>
      <c r="G34" s="9">
        <v>232.53800000000001</v>
      </c>
      <c r="H34" s="9">
        <v>208.1859</v>
      </c>
      <c r="I34" s="30" t="s">
        <v>50</v>
      </c>
      <c r="J34" s="9">
        <v>207.84375</v>
      </c>
      <c r="K34" s="29">
        <f t="shared" si="0"/>
        <v>-0.34215000000000373</v>
      </c>
      <c r="L34" s="29">
        <f t="shared" si="1"/>
        <v>0.11706662250000255</v>
      </c>
      <c r="N34" s="28">
        <f t="shared" si="2"/>
        <v>0.34215000000000373</v>
      </c>
      <c r="O34" s="2">
        <v>32</v>
      </c>
      <c r="P34">
        <f t="shared" si="3"/>
        <v>0.61538461538461542</v>
      </c>
    </row>
    <row r="35" spans="1:16">
      <c r="A35" s="13">
        <v>5001</v>
      </c>
      <c r="B35" s="28" t="s">
        <v>216</v>
      </c>
      <c r="C35" s="28" t="s">
        <v>1002</v>
      </c>
      <c r="D35" s="28" t="s">
        <v>1003</v>
      </c>
      <c r="E35" s="11">
        <v>3045992.8509999998</v>
      </c>
      <c r="F35" s="11">
        <v>1598585.8319999999</v>
      </c>
      <c r="G35" s="9">
        <v>432.84300000000002</v>
      </c>
      <c r="H35" s="9">
        <v>401.58859999999999</v>
      </c>
      <c r="I35" s="30" t="s">
        <v>50</v>
      </c>
      <c r="J35" s="9">
        <v>401.93707275000003</v>
      </c>
      <c r="K35" s="29">
        <f t="shared" ref="K35:K54" si="4">J35-H35</f>
        <v>0.34847275000004174</v>
      </c>
      <c r="L35" s="29">
        <f t="shared" ref="L35:L54" si="5">K35*K35</f>
        <v>0.1214332574925916</v>
      </c>
      <c r="N35" s="28">
        <f t="shared" ref="N35:N54" si="6">ABS(K35)</f>
        <v>0.34847275000004174</v>
      </c>
      <c r="O35" s="2">
        <v>33</v>
      </c>
      <c r="P35">
        <f t="shared" si="3"/>
        <v>0.63461538461538458</v>
      </c>
    </row>
    <row r="36" spans="1:16">
      <c r="A36" s="13">
        <v>5005</v>
      </c>
      <c r="B36" s="28" t="s">
        <v>181</v>
      </c>
      <c r="C36" s="28" t="s">
        <v>1010</v>
      </c>
      <c r="D36" s="28" t="s">
        <v>1011</v>
      </c>
      <c r="E36" s="11">
        <v>2959852.9780000001</v>
      </c>
      <c r="F36" s="11">
        <v>1631769.9979999999</v>
      </c>
      <c r="G36" s="9">
        <v>311.49</v>
      </c>
      <c r="H36" s="9">
        <v>281.67200000000003</v>
      </c>
      <c r="I36" s="30" t="s">
        <v>50</v>
      </c>
      <c r="J36" s="9">
        <v>282.03939818999999</v>
      </c>
      <c r="K36" s="29">
        <f t="shared" si="4"/>
        <v>0.36739818999996032</v>
      </c>
      <c r="L36" s="29">
        <f t="shared" si="5"/>
        <v>0.13498143001524696</v>
      </c>
      <c r="N36" s="28">
        <f t="shared" si="6"/>
        <v>0.36739818999996032</v>
      </c>
      <c r="O36" s="2">
        <v>34</v>
      </c>
      <c r="P36">
        <f t="shared" si="3"/>
        <v>0.65384615384615385</v>
      </c>
    </row>
    <row r="37" spans="1:16">
      <c r="A37" s="31" t="s">
        <v>99</v>
      </c>
      <c r="B37" s="28" t="s">
        <v>103</v>
      </c>
      <c r="C37" s="30" t="s">
        <v>110</v>
      </c>
      <c r="D37" s="30" t="s">
        <v>111</v>
      </c>
      <c r="E37" s="11">
        <v>2828235.9043000001</v>
      </c>
      <c r="F37" s="11">
        <v>1632664.7975999999</v>
      </c>
      <c r="G37" s="9">
        <v>257.22000000000003</v>
      </c>
      <c r="H37" s="9">
        <v>232.983</v>
      </c>
      <c r="I37" s="30" t="s">
        <v>50</v>
      </c>
      <c r="J37" s="9">
        <v>233.36401366999999</v>
      </c>
      <c r="K37" s="29">
        <f t="shared" si="4"/>
        <v>0.38101366999998731</v>
      </c>
      <c r="L37" s="29">
        <f t="shared" si="5"/>
        <v>0.14517141672685924</v>
      </c>
      <c r="N37" s="28">
        <f t="shared" si="6"/>
        <v>0.38101366999998731</v>
      </c>
      <c r="O37" s="2">
        <v>35</v>
      </c>
      <c r="P37">
        <f t="shared" si="3"/>
        <v>0.67307692307692313</v>
      </c>
    </row>
    <row r="38" spans="1:16">
      <c r="A38" s="31" t="s">
        <v>234</v>
      </c>
      <c r="B38" s="28" t="s">
        <v>216</v>
      </c>
      <c r="C38" s="30" t="s">
        <v>242</v>
      </c>
      <c r="D38" s="30" t="s">
        <v>243</v>
      </c>
      <c r="E38" s="11">
        <v>3009558.7927999999</v>
      </c>
      <c r="F38" s="11">
        <v>1560442.365</v>
      </c>
      <c r="G38" s="9">
        <v>464.21300000000002</v>
      </c>
      <c r="H38" s="9">
        <v>436.43</v>
      </c>
      <c r="I38" s="30" t="s">
        <v>50</v>
      </c>
      <c r="J38" s="9">
        <v>436.81549072000001</v>
      </c>
      <c r="K38" s="29">
        <f t="shared" si="4"/>
        <v>0.38549072000000706</v>
      </c>
      <c r="L38" s="29">
        <f t="shared" si="5"/>
        <v>0.14860309520612383</v>
      </c>
      <c r="N38" s="28">
        <f t="shared" si="6"/>
        <v>0.38549072000000706</v>
      </c>
      <c r="O38" s="2">
        <v>36</v>
      </c>
      <c r="P38">
        <f t="shared" si="3"/>
        <v>0.69230769230769229</v>
      </c>
    </row>
    <row r="39" spans="1:16">
      <c r="A39" s="13">
        <v>5020</v>
      </c>
      <c r="B39" s="30" t="s">
        <v>402</v>
      </c>
      <c r="C39" s="28" t="s">
        <v>1040</v>
      </c>
      <c r="D39" s="28" t="s">
        <v>1041</v>
      </c>
      <c r="E39" s="11">
        <v>2789884.0559999999</v>
      </c>
      <c r="F39" s="11">
        <v>1781204.548</v>
      </c>
      <c r="G39" s="9">
        <v>493.70800000000003</v>
      </c>
      <c r="H39" s="9">
        <v>459.46050000000002</v>
      </c>
      <c r="I39" s="30" t="s">
        <v>50</v>
      </c>
      <c r="J39" s="9">
        <v>459.86196898999998</v>
      </c>
      <c r="K39" s="29">
        <f t="shared" si="4"/>
        <v>0.40146898999995528</v>
      </c>
      <c r="L39" s="29">
        <f t="shared" si="5"/>
        <v>0.1611773499315842</v>
      </c>
      <c r="N39" s="28">
        <f t="shared" si="6"/>
        <v>0.40146898999995528</v>
      </c>
      <c r="O39" s="2">
        <v>37</v>
      </c>
      <c r="P39">
        <f t="shared" si="3"/>
        <v>0.71153846153846156</v>
      </c>
    </row>
    <row r="40" spans="1:16">
      <c r="A40" s="31" t="s">
        <v>179</v>
      </c>
      <c r="B40" s="28" t="s">
        <v>181</v>
      </c>
      <c r="C40" s="30" t="s">
        <v>190</v>
      </c>
      <c r="D40" s="30" t="s">
        <v>191</v>
      </c>
      <c r="E40" s="11">
        <v>2982019.1979999999</v>
      </c>
      <c r="F40" s="11">
        <v>1638623.0364000001</v>
      </c>
      <c r="G40" s="9">
        <v>446.09</v>
      </c>
      <c r="H40" s="9">
        <v>414.69450000000001</v>
      </c>
      <c r="I40" s="30" t="s">
        <v>50</v>
      </c>
      <c r="J40" s="9">
        <v>415.10223388999998</v>
      </c>
      <c r="K40" s="29">
        <f t="shared" si="4"/>
        <v>0.40773388999997451</v>
      </c>
      <c r="L40" s="29">
        <f t="shared" si="5"/>
        <v>0.1662469250545113</v>
      </c>
      <c r="N40" s="28">
        <f t="shared" si="6"/>
        <v>0.40773388999997451</v>
      </c>
      <c r="O40" s="2">
        <v>38</v>
      </c>
      <c r="P40">
        <f t="shared" si="3"/>
        <v>0.73076923076923073</v>
      </c>
    </row>
    <row r="41" spans="1:16">
      <c r="A41" s="13">
        <v>5016</v>
      </c>
      <c r="B41" s="28" t="s">
        <v>320</v>
      </c>
      <c r="C41" s="28" t="s">
        <v>1032</v>
      </c>
      <c r="D41" s="28" t="s">
        <v>1033</v>
      </c>
      <c r="E41" s="11">
        <v>2861726.176</v>
      </c>
      <c r="F41" s="11">
        <v>2070346.632</v>
      </c>
      <c r="G41" s="9">
        <v>2814.451</v>
      </c>
      <c r="H41" s="9">
        <v>2757.2195000000002</v>
      </c>
      <c r="I41" s="30" t="s">
        <v>50</v>
      </c>
      <c r="J41" s="9">
        <v>2756.7458496099998</v>
      </c>
      <c r="K41" s="29">
        <f t="shared" si="4"/>
        <v>-0.47365039000032993</v>
      </c>
      <c r="L41" s="29">
        <f t="shared" si="5"/>
        <v>0.22434469194746465</v>
      </c>
      <c r="N41" s="28">
        <f t="shared" si="6"/>
        <v>0.47365039000032993</v>
      </c>
      <c r="O41" s="2">
        <v>39</v>
      </c>
      <c r="P41">
        <f t="shared" si="3"/>
        <v>0.75</v>
      </c>
    </row>
    <row r="42" spans="1:16">
      <c r="A42" s="31" t="s">
        <v>459</v>
      </c>
      <c r="B42" s="28" t="s">
        <v>402</v>
      </c>
      <c r="C42" s="30" t="s">
        <v>464</v>
      </c>
      <c r="D42" s="30" t="s">
        <v>465</v>
      </c>
      <c r="E42" s="11">
        <v>2774551.4445000002</v>
      </c>
      <c r="F42" s="11">
        <v>1725267.9994000001</v>
      </c>
      <c r="G42" s="9">
        <v>495.67</v>
      </c>
      <c r="H42" s="9">
        <v>465.81</v>
      </c>
      <c r="I42" s="30" t="s">
        <v>50</v>
      </c>
      <c r="J42" s="9">
        <v>465.31732177999999</v>
      </c>
      <c r="K42" s="29">
        <f t="shared" si="4"/>
        <v>-0.49267822000001615</v>
      </c>
      <c r="L42" s="29">
        <f t="shared" si="5"/>
        <v>0.24273182846238431</v>
      </c>
      <c r="N42" s="28">
        <f t="shared" si="6"/>
        <v>0.49267822000001615</v>
      </c>
      <c r="O42" s="2">
        <v>40</v>
      </c>
      <c r="P42">
        <f t="shared" si="3"/>
        <v>0.76923076923076927</v>
      </c>
    </row>
    <row r="43" spans="1:16">
      <c r="A43" s="31" t="s">
        <v>382</v>
      </c>
      <c r="B43" s="28" t="s">
        <v>320</v>
      </c>
      <c r="C43" s="30" t="s">
        <v>385</v>
      </c>
      <c r="D43" s="30" t="s">
        <v>386</v>
      </c>
      <c r="E43" s="11">
        <v>2853278.7716000001</v>
      </c>
      <c r="F43" s="11">
        <v>1980181.2526</v>
      </c>
      <c r="G43" s="9">
        <v>2025.34</v>
      </c>
      <c r="H43" s="9">
        <v>1971.1559999999999</v>
      </c>
      <c r="I43" s="30" t="s">
        <v>50</v>
      </c>
      <c r="J43" s="9">
        <v>1970.6551513700001</v>
      </c>
      <c r="K43" s="29">
        <f t="shared" si="4"/>
        <v>-0.5008486299998367</v>
      </c>
      <c r="L43" s="29">
        <f t="shared" si="5"/>
        <v>0.25084935017271331</v>
      </c>
      <c r="N43" s="28">
        <f t="shared" si="6"/>
        <v>0.5008486299998367</v>
      </c>
      <c r="O43" s="2">
        <v>41</v>
      </c>
      <c r="P43">
        <f t="shared" si="3"/>
        <v>0.78846153846153844</v>
      </c>
    </row>
    <row r="44" spans="1:16">
      <c r="A44" s="31" t="s">
        <v>100</v>
      </c>
      <c r="B44" s="28" t="s">
        <v>103</v>
      </c>
      <c r="C44" s="30" t="s">
        <v>112</v>
      </c>
      <c r="D44" s="30" t="s">
        <v>113</v>
      </c>
      <c r="E44" s="11">
        <v>2803167.6872999999</v>
      </c>
      <c r="F44" s="11">
        <v>1578454.57</v>
      </c>
      <c r="G44" s="9">
        <v>138.17400000000001</v>
      </c>
      <c r="H44" s="9">
        <v>117.73</v>
      </c>
      <c r="I44" s="30" t="s">
        <v>50</v>
      </c>
      <c r="J44" s="9">
        <v>118.23915863000001</v>
      </c>
      <c r="K44" s="29">
        <f t="shared" si="4"/>
        <v>0.50915863000000172</v>
      </c>
      <c r="L44" s="29">
        <f t="shared" si="5"/>
        <v>0.25924251050347863</v>
      </c>
      <c r="N44" s="28">
        <f t="shared" si="6"/>
        <v>0.50915863000000172</v>
      </c>
      <c r="O44" s="2">
        <v>42</v>
      </c>
      <c r="P44">
        <f t="shared" si="3"/>
        <v>0.80769230769230771</v>
      </c>
    </row>
    <row r="45" spans="1:16">
      <c r="A45" s="31" t="s">
        <v>175</v>
      </c>
      <c r="B45" s="28" t="s">
        <v>181</v>
      </c>
      <c r="C45" s="30" t="s">
        <v>182</v>
      </c>
      <c r="D45" s="30" t="s">
        <v>183</v>
      </c>
      <c r="E45" s="11">
        <v>2886202.3999000001</v>
      </c>
      <c r="F45" s="11">
        <v>1609009.7383000001</v>
      </c>
      <c r="G45" s="9">
        <v>169.661</v>
      </c>
      <c r="H45" s="9">
        <v>144.86000000000001</v>
      </c>
      <c r="I45" s="30" t="s">
        <v>50</v>
      </c>
      <c r="J45" s="9">
        <v>145.42008971999999</v>
      </c>
      <c r="K45" s="29">
        <f t="shared" si="4"/>
        <v>0.56008971999997925</v>
      </c>
      <c r="L45" s="29">
        <f t="shared" si="5"/>
        <v>0.31370049444965514</v>
      </c>
      <c r="N45" s="28">
        <f t="shared" si="6"/>
        <v>0.56008971999997925</v>
      </c>
      <c r="O45" s="2">
        <v>43</v>
      </c>
      <c r="P45">
        <f t="shared" si="3"/>
        <v>0.82692307692307687</v>
      </c>
    </row>
    <row r="46" spans="1:16">
      <c r="A46" s="31" t="s">
        <v>177</v>
      </c>
      <c r="B46" s="28" t="s">
        <v>181</v>
      </c>
      <c r="C46" s="30" t="s">
        <v>186</v>
      </c>
      <c r="D46" s="30" t="s">
        <v>187</v>
      </c>
      <c r="E46" s="11">
        <v>2942066.6173</v>
      </c>
      <c r="F46" s="11">
        <v>1586933.8163999999</v>
      </c>
      <c r="G46" s="9">
        <v>227.66900000000001</v>
      </c>
      <c r="H46" s="9">
        <v>202.01</v>
      </c>
      <c r="I46" s="30" t="s">
        <v>50</v>
      </c>
      <c r="J46" s="9">
        <v>202.59436034999999</v>
      </c>
      <c r="K46" s="29">
        <f t="shared" si="4"/>
        <v>0.5843603499999972</v>
      </c>
      <c r="L46" s="29">
        <f t="shared" si="5"/>
        <v>0.34147701865211921</v>
      </c>
      <c r="N46" s="28">
        <f t="shared" si="6"/>
        <v>0.5843603499999972</v>
      </c>
      <c r="O46" s="2">
        <v>44</v>
      </c>
      <c r="P46">
        <f t="shared" si="3"/>
        <v>0.84615384615384615</v>
      </c>
    </row>
    <row r="47" spans="1:16">
      <c r="A47" s="31" t="s">
        <v>267</v>
      </c>
      <c r="B47" s="28" t="s">
        <v>252</v>
      </c>
      <c r="C47" s="30" t="s">
        <v>273</v>
      </c>
      <c r="D47" s="30" t="s">
        <v>274</v>
      </c>
      <c r="E47" s="11">
        <v>3230552.1307000001</v>
      </c>
      <c r="F47" s="11">
        <v>1877743.3036</v>
      </c>
      <c r="G47" s="9">
        <v>1905.24</v>
      </c>
      <c r="H47" s="9">
        <v>1856.62</v>
      </c>
      <c r="I47" s="30" t="s">
        <v>50</v>
      </c>
      <c r="J47" s="9">
        <v>1855.9737548799999</v>
      </c>
      <c r="K47" s="29">
        <f t="shared" si="4"/>
        <v>-0.64624512000000323</v>
      </c>
      <c r="L47" s="29">
        <f t="shared" si="5"/>
        <v>0.41763275512381859</v>
      </c>
      <c r="N47" s="28">
        <f t="shared" si="6"/>
        <v>0.64624512000000323</v>
      </c>
      <c r="O47" s="2">
        <v>45</v>
      </c>
      <c r="P47">
        <f t="shared" si="3"/>
        <v>0.86538461538461542</v>
      </c>
    </row>
    <row r="48" spans="1:16">
      <c r="A48" s="31" t="s">
        <v>232</v>
      </c>
      <c r="B48" s="28" t="s">
        <v>216</v>
      </c>
      <c r="C48" s="30" t="s">
        <v>238</v>
      </c>
      <c r="D48" s="30" t="s">
        <v>239</v>
      </c>
      <c r="E48" s="11">
        <v>3011537.6554</v>
      </c>
      <c r="F48" s="11">
        <v>1625057.4464</v>
      </c>
      <c r="G48" s="9">
        <v>410.93</v>
      </c>
      <c r="H48" s="9">
        <v>379.59</v>
      </c>
      <c r="I48" s="30" t="s">
        <v>50</v>
      </c>
      <c r="J48" s="9">
        <v>380.30316162000003</v>
      </c>
      <c r="K48" s="29">
        <f t="shared" si="4"/>
        <v>0.71316162000005079</v>
      </c>
      <c r="L48" s="29">
        <f t="shared" si="5"/>
        <v>0.50859949624109679</v>
      </c>
      <c r="N48" s="28">
        <f t="shared" si="6"/>
        <v>0.71316162000005079</v>
      </c>
      <c r="O48" s="2">
        <v>46</v>
      </c>
      <c r="P48">
        <f t="shared" si="3"/>
        <v>0.88461538461538458</v>
      </c>
    </row>
    <row r="49" spans="1:16">
      <c r="A49" s="31" t="s">
        <v>176</v>
      </c>
      <c r="B49" s="28" t="s">
        <v>181</v>
      </c>
      <c r="C49" s="30" t="s">
        <v>184</v>
      </c>
      <c r="D49" s="30" t="s">
        <v>185</v>
      </c>
      <c r="E49" s="11">
        <v>2886272.6732000001</v>
      </c>
      <c r="F49" s="11">
        <v>1609135.7566</v>
      </c>
      <c r="G49" s="9">
        <v>169.31200000000001</v>
      </c>
      <c r="H49" s="9">
        <v>144.5</v>
      </c>
      <c r="I49" s="30" t="s">
        <v>50</v>
      </c>
      <c r="J49" s="9">
        <v>145.35932922000001</v>
      </c>
      <c r="K49" s="29">
        <f t="shared" si="4"/>
        <v>0.85932922000000644</v>
      </c>
      <c r="L49" s="29">
        <f t="shared" si="5"/>
        <v>0.73844670834581949</v>
      </c>
      <c r="N49" s="28">
        <f t="shared" si="6"/>
        <v>0.85932922000000644</v>
      </c>
      <c r="O49" s="2">
        <v>47</v>
      </c>
      <c r="P49">
        <f t="shared" si="3"/>
        <v>0.90384615384615385</v>
      </c>
    </row>
    <row r="50" spans="1:16">
      <c r="A50" s="31" t="s">
        <v>384</v>
      </c>
      <c r="B50" s="28" t="s">
        <v>320</v>
      </c>
      <c r="C50" s="30" t="s">
        <v>389</v>
      </c>
      <c r="D50" s="30" t="s">
        <v>390</v>
      </c>
      <c r="E50" s="11">
        <v>2807987.9128999999</v>
      </c>
      <c r="F50" s="11">
        <v>1805313.3568</v>
      </c>
      <c r="G50" s="9">
        <v>454.11</v>
      </c>
      <c r="H50" s="9">
        <v>415.03500000000003</v>
      </c>
      <c r="I50" s="30" t="s">
        <v>50</v>
      </c>
      <c r="J50" s="9">
        <v>416.24285888999998</v>
      </c>
      <c r="K50" s="29">
        <f t="shared" si="4"/>
        <v>1.2078588899999545</v>
      </c>
      <c r="L50" s="29">
        <f t="shared" si="5"/>
        <v>1.4589230981519221</v>
      </c>
      <c r="N50" s="28">
        <f t="shared" si="6"/>
        <v>1.2078588899999545</v>
      </c>
      <c r="O50" s="2">
        <v>48</v>
      </c>
      <c r="P50">
        <f t="shared" si="3"/>
        <v>0.92307692307692313</v>
      </c>
    </row>
    <row r="51" spans="1:16">
      <c r="A51" s="31" t="s">
        <v>458</v>
      </c>
      <c r="B51" s="28" t="s">
        <v>402</v>
      </c>
      <c r="C51" s="30" t="s">
        <v>462</v>
      </c>
      <c r="D51" s="30" t="s">
        <v>463</v>
      </c>
      <c r="E51" s="11">
        <v>2774501.4958000001</v>
      </c>
      <c r="F51" s="11">
        <v>1725175.6169</v>
      </c>
      <c r="G51" s="9">
        <v>497.62</v>
      </c>
      <c r="H51" s="9">
        <v>467.78</v>
      </c>
      <c r="I51" s="30" t="s">
        <v>50</v>
      </c>
      <c r="J51" s="9">
        <v>469.05136107999999</v>
      </c>
      <c r="K51" s="29">
        <f t="shared" si="4"/>
        <v>1.2713610800000197</v>
      </c>
      <c r="L51" s="29">
        <f t="shared" si="5"/>
        <v>1.6163589957388165</v>
      </c>
      <c r="N51" s="28">
        <f t="shared" si="6"/>
        <v>1.2713610800000197</v>
      </c>
      <c r="O51" s="2">
        <v>49</v>
      </c>
      <c r="P51">
        <f t="shared" si="3"/>
        <v>0.94230769230769229</v>
      </c>
    </row>
    <row r="52" spans="1:16">
      <c r="A52" s="31" t="s">
        <v>383</v>
      </c>
      <c r="B52" s="28" t="s">
        <v>320</v>
      </c>
      <c r="C52" s="30" t="s">
        <v>387</v>
      </c>
      <c r="D52" s="30" t="s">
        <v>388</v>
      </c>
      <c r="E52" s="11">
        <v>2818621.9890999999</v>
      </c>
      <c r="F52" s="11">
        <v>1827140.2577</v>
      </c>
      <c r="G52" s="9">
        <v>625.24</v>
      </c>
      <c r="H52" s="9">
        <v>583.20699999999999</v>
      </c>
      <c r="I52" s="30" t="s">
        <v>50</v>
      </c>
      <c r="J52" s="9">
        <v>584.56085204999999</v>
      </c>
      <c r="K52" s="29">
        <f t="shared" si="4"/>
        <v>1.3538520500000004</v>
      </c>
      <c r="L52" s="29">
        <f t="shared" si="5"/>
        <v>1.8329153732892036</v>
      </c>
      <c r="N52" s="28">
        <f t="shared" si="6"/>
        <v>1.3538520500000004</v>
      </c>
      <c r="O52" s="2">
        <v>50</v>
      </c>
      <c r="P52">
        <f t="shared" si="3"/>
        <v>0.96153846153846156</v>
      </c>
    </row>
    <row r="53" spans="1:16">
      <c r="A53" s="31" t="s">
        <v>97</v>
      </c>
      <c r="B53" s="28" t="s">
        <v>103</v>
      </c>
      <c r="C53" s="30" t="s">
        <v>106</v>
      </c>
      <c r="D53" s="30" t="s">
        <v>107</v>
      </c>
      <c r="E53" s="11">
        <v>2842337.1225000001</v>
      </c>
      <c r="F53" s="11">
        <v>1664972.1303000001</v>
      </c>
      <c r="G53" s="9">
        <v>607.35</v>
      </c>
      <c r="H53" s="9">
        <v>578.22400000000005</v>
      </c>
      <c r="I53" s="30" t="s">
        <v>50</v>
      </c>
      <c r="J53" s="9">
        <v>579.87457274999997</v>
      </c>
      <c r="K53" s="29">
        <f t="shared" si="4"/>
        <v>1.6505727499999239</v>
      </c>
      <c r="L53" s="29">
        <f t="shared" si="5"/>
        <v>2.7243904030423112</v>
      </c>
      <c r="N53" s="28">
        <f t="shared" si="6"/>
        <v>1.6505727499999239</v>
      </c>
      <c r="O53" s="2">
        <v>51</v>
      </c>
      <c r="P53">
        <f t="shared" si="3"/>
        <v>0.98076923076923073</v>
      </c>
    </row>
    <row r="54" spans="1:16">
      <c r="A54" s="31" t="s">
        <v>96</v>
      </c>
      <c r="B54" s="28" t="s">
        <v>103</v>
      </c>
      <c r="C54" s="30" t="s">
        <v>104</v>
      </c>
      <c r="D54" s="30" t="s">
        <v>105</v>
      </c>
      <c r="E54" s="11">
        <v>2842303.9799000002</v>
      </c>
      <c r="F54" s="11">
        <v>1664911.3019999999</v>
      </c>
      <c r="G54" s="9">
        <v>606.16999999999996</v>
      </c>
      <c r="H54" s="9">
        <v>577.05899999999997</v>
      </c>
      <c r="I54" s="30" t="s">
        <v>50</v>
      </c>
      <c r="J54" s="9">
        <v>578.73455810999997</v>
      </c>
      <c r="K54" s="29">
        <f t="shared" si="4"/>
        <v>1.6755581099999972</v>
      </c>
      <c r="L54" s="29">
        <f t="shared" si="5"/>
        <v>2.8074949799867626</v>
      </c>
      <c r="N54" s="28">
        <f t="shared" si="6"/>
        <v>1.6755581099999972</v>
      </c>
      <c r="O54" s="2">
        <v>52</v>
      </c>
      <c r="P54">
        <f t="shared" si="3"/>
        <v>1</v>
      </c>
    </row>
    <row r="55" spans="1:16">
      <c r="I55" s="30"/>
    </row>
  </sheetData>
  <sortState ref="A3:N54">
    <sortCondition ref="N3:N54"/>
  </sortState>
  <mergeCells count="3">
    <mergeCell ref="C1:D1"/>
    <mergeCell ref="E1:F1"/>
    <mergeCell ref="G1:H1"/>
  </mergeCells>
  <phoneticPr fontId="7" type="noConversion"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U56"/>
  <sheetViews>
    <sheetView topLeftCell="E1" workbookViewId="0">
      <selection activeCell="Q16" sqref="Q16"/>
    </sheetView>
  </sheetViews>
  <sheetFormatPr defaultRowHeight="15"/>
  <cols>
    <col min="1" max="1" width="11.85546875" style="13" customWidth="1"/>
    <col min="2" max="2" width="15.7109375" bestFit="1" customWidth="1"/>
    <col min="3" max="3" width="16.42578125" customWidth="1"/>
    <col min="4" max="4" width="17.7109375" customWidth="1"/>
    <col min="5" max="5" width="12.5703125" customWidth="1"/>
    <col min="6" max="6" width="12.7109375" customWidth="1"/>
    <col min="7" max="7" width="14.42578125" bestFit="1" customWidth="1"/>
    <col min="10" max="10" width="9.5703125" bestFit="1" customWidth="1"/>
    <col min="12" max="12" width="10" customWidth="1"/>
    <col min="15" max="15" width="10.140625" customWidth="1"/>
  </cols>
  <sheetData>
    <row r="1" spans="1:21">
      <c r="A1" s="14" t="s">
        <v>29</v>
      </c>
      <c r="B1" s="4" t="s">
        <v>54</v>
      </c>
      <c r="C1" s="36" t="s">
        <v>30</v>
      </c>
      <c r="D1" s="36"/>
      <c r="E1" s="36" t="s">
        <v>31</v>
      </c>
      <c r="F1" s="36"/>
      <c r="G1" s="36" t="s">
        <v>32</v>
      </c>
      <c r="H1" s="36"/>
      <c r="J1" s="4" t="s">
        <v>33</v>
      </c>
      <c r="K1" s="4" t="s">
        <v>34</v>
      </c>
      <c r="L1" s="4" t="s">
        <v>35</v>
      </c>
      <c r="N1" s="4" t="s">
        <v>509</v>
      </c>
    </row>
    <row r="2" spans="1:21">
      <c r="A2" s="14" t="s">
        <v>36</v>
      </c>
      <c r="B2" s="4" t="s">
        <v>56</v>
      </c>
      <c r="C2" s="4" t="s">
        <v>37</v>
      </c>
      <c r="D2" s="4" t="s">
        <v>38</v>
      </c>
      <c r="E2" s="4" t="s">
        <v>39</v>
      </c>
      <c r="F2" s="4" t="s">
        <v>40</v>
      </c>
      <c r="G2" s="4" t="s">
        <v>41</v>
      </c>
      <c r="H2" s="4" t="s">
        <v>42</v>
      </c>
      <c r="I2" s="4" t="s">
        <v>43</v>
      </c>
      <c r="J2" s="4" t="s">
        <v>44</v>
      </c>
      <c r="K2" s="4" t="s">
        <v>45</v>
      </c>
      <c r="L2" s="4" t="s">
        <v>46</v>
      </c>
      <c r="N2" s="4" t="s">
        <v>513</v>
      </c>
      <c r="O2" s="4" t="s">
        <v>510</v>
      </c>
      <c r="P2" s="4" t="s">
        <v>512</v>
      </c>
      <c r="S2" s="4" t="s">
        <v>514</v>
      </c>
      <c r="T2" s="4" t="s">
        <v>515</v>
      </c>
      <c r="U2" s="4" t="s">
        <v>516</v>
      </c>
    </row>
    <row r="3" spans="1:21">
      <c r="A3" s="13">
        <v>6004</v>
      </c>
      <c r="B3" s="28" t="s">
        <v>181</v>
      </c>
      <c r="C3" s="28" t="s">
        <v>1048</v>
      </c>
      <c r="D3" s="28" t="s">
        <v>1049</v>
      </c>
      <c r="E3" s="11">
        <v>2968863.47</v>
      </c>
      <c r="F3" s="11">
        <v>1633024.5889999999</v>
      </c>
      <c r="G3" s="9">
        <v>372.14299999999997</v>
      </c>
      <c r="H3" s="9">
        <v>341.81720000000001</v>
      </c>
      <c r="I3" s="30" t="s">
        <v>284</v>
      </c>
      <c r="J3" s="9">
        <v>341.81237793000003</v>
      </c>
      <c r="K3" s="29">
        <f t="shared" ref="K3:K34" si="0">J3-H3</f>
        <v>-4.8220699999887984E-3</v>
      </c>
      <c r="L3" s="29">
        <f t="shared" ref="L3:L34" si="1">K3*K3</f>
        <v>2.3252359084791971E-5</v>
      </c>
      <c r="N3">
        <f t="shared" ref="N3:N34" si="2">ABS(K3)</f>
        <v>4.8220699999887984E-3</v>
      </c>
      <c r="O3" s="2">
        <v>1</v>
      </c>
      <c r="P3">
        <f>O3/54</f>
        <v>1.8518518518518517E-2</v>
      </c>
      <c r="R3" s="6">
        <v>0.95</v>
      </c>
      <c r="S3" s="9">
        <f>PERCENTILE(N3:N56,0.95)</f>
        <v>1.7475301744999552</v>
      </c>
      <c r="T3" s="21">
        <f>S3/3.28083333</f>
        <v>0.53264826302528301</v>
      </c>
      <c r="U3" t="s">
        <v>517</v>
      </c>
    </row>
    <row r="4" spans="1:21">
      <c r="A4" s="31" t="s">
        <v>288</v>
      </c>
      <c r="B4" s="30" t="s">
        <v>252</v>
      </c>
      <c r="C4" s="30" t="s">
        <v>289</v>
      </c>
      <c r="D4" s="30" t="s">
        <v>290</v>
      </c>
      <c r="E4" s="11">
        <v>3229223.0003</v>
      </c>
      <c r="F4" s="11">
        <v>1881041.2566</v>
      </c>
      <c r="G4" s="9">
        <v>2322.64</v>
      </c>
      <c r="H4" s="9">
        <v>2273.9299999999998</v>
      </c>
      <c r="I4" s="30" t="s">
        <v>284</v>
      </c>
      <c r="J4" s="9">
        <v>2273.8979492200001</v>
      </c>
      <c r="K4" s="29">
        <f t="shared" si="0"/>
        <v>-3.2050779999735823E-2</v>
      </c>
      <c r="L4" s="29">
        <f t="shared" si="1"/>
        <v>1.0272524985914658E-3</v>
      </c>
      <c r="N4" s="28">
        <f t="shared" si="2"/>
        <v>3.2050779999735823E-2</v>
      </c>
      <c r="O4" s="2">
        <v>2</v>
      </c>
      <c r="P4" s="28">
        <f t="shared" ref="P4:P56" si="3">O4/54</f>
        <v>3.7037037037037035E-2</v>
      </c>
    </row>
    <row r="5" spans="1:21">
      <c r="A5" s="13">
        <v>6013</v>
      </c>
      <c r="B5" s="30" t="s">
        <v>253</v>
      </c>
      <c r="C5" s="28" t="s">
        <v>1066</v>
      </c>
      <c r="D5" s="28" t="s">
        <v>1067</v>
      </c>
      <c r="E5" s="11">
        <v>2714860.0180000002</v>
      </c>
      <c r="F5" s="11">
        <v>1633731.0390000001</v>
      </c>
      <c r="G5" s="9">
        <v>205.86799999999999</v>
      </c>
      <c r="H5" s="9">
        <v>185.6968</v>
      </c>
      <c r="I5" s="30" t="s">
        <v>284</v>
      </c>
      <c r="J5" s="9">
        <v>185.65055846999999</v>
      </c>
      <c r="K5" s="29">
        <f t="shared" si="0"/>
        <v>-4.6241530000003195E-2</v>
      </c>
      <c r="L5" s="29">
        <f t="shared" si="1"/>
        <v>2.1382790967411957E-3</v>
      </c>
      <c r="N5" s="28">
        <f t="shared" si="2"/>
        <v>4.6241530000003195E-2</v>
      </c>
      <c r="O5" s="2">
        <v>3</v>
      </c>
      <c r="P5" s="28">
        <f t="shared" si="3"/>
        <v>5.5555555555555552E-2</v>
      </c>
    </row>
    <row r="6" spans="1:21">
      <c r="A6" s="13">
        <v>6014</v>
      </c>
      <c r="B6" s="30" t="s">
        <v>253</v>
      </c>
      <c r="C6" s="28" t="s">
        <v>1068</v>
      </c>
      <c r="D6" s="28" t="s">
        <v>1069</v>
      </c>
      <c r="E6" s="11">
        <v>2712353.8319999999</v>
      </c>
      <c r="F6" s="11">
        <v>1637186.0419999999</v>
      </c>
      <c r="G6" s="9">
        <v>224.99799999999999</v>
      </c>
      <c r="H6" s="9">
        <v>204.55189999999999</v>
      </c>
      <c r="I6" s="30" t="s">
        <v>284</v>
      </c>
      <c r="J6" s="9">
        <v>204.50273132000001</v>
      </c>
      <c r="K6" s="29">
        <f t="shared" si="0"/>
        <v>-4.9168679999979759E-2</v>
      </c>
      <c r="L6" s="29">
        <f t="shared" si="1"/>
        <v>2.4175590929404094E-3</v>
      </c>
      <c r="N6" s="28">
        <f t="shared" si="2"/>
        <v>4.9168679999979759E-2</v>
      </c>
      <c r="O6" s="30">
        <v>4</v>
      </c>
      <c r="P6" s="28">
        <f t="shared" si="3"/>
        <v>7.407407407407407E-2</v>
      </c>
    </row>
    <row r="7" spans="1:21">
      <c r="A7" s="31" t="s">
        <v>294</v>
      </c>
      <c r="B7" s="30" t="s">
        <v>252</v>
      </c>
      <c r="C7" s="30" t="s">
        <v>295</v>
      </c>
      <c r="D7" s="30" t="s">
        <v>296</v>
      </c>
      <c r="E7" s="11">
        <v>3222101.3237000001</v>
      </c>
      <c r="F7" s="11">
        <v>1972095.1037999999</v>
      </c>
      <c r="G7" s="9">
        <v>2809.44</v>
      </c>
      <c r="H7" s="9">
        <v>2758.23</v>
      </c>
      <c r="I7" s="30" t="s">
        <v>284</v>
      </c>
      <c r="J7" s="9">
        <v>2758.3041992200001</v>
      </c>
      <c r="K7" s="29">
        <f t="shared" si="0"/>
        <v>7.4199220000082278E-2</v>
      </c>
      <c r="L7" s="29">
        <f t="shared" si="1"/>
        <v>5.5055242486206097E-3</v>
      </c>
      <c r="N7" s="28">
        <f t="shared" si="2"/>
        <v>7.4199220000082278E-2</v>
      </c>
      <c r="O7" s="30">
        <v>5</v>
      </c>
      <c r="P7" s="28">
        <f t="shared" si="3"/>
        <v>9.2592592592592587E-2</v>
      </c>
    </row>
    <row r="8" spans="1:21">
      <c r="A8" s="13">
        <v>6020</v>
      </c>
      <c r="B8" s="28" t="s">
        <v>320</v>
      </c>
      <c r="C8" s="28" t="s">
        <v>1080</v>
      </c>
      <c r="D8" s="28" t="s">
        <v>1081</v>
      </c>
      <c r="E8" s="11">
        <v>2780118.219</v>
      </c>
      <c r="F8" s="11">
        <v>1794945.74</v>
      </c>
      <c r="G8" s="9">
        <v>295.69200000000001</v>
      </c>
      <c r="H8" s="9">
        <v>260.62009999999998</v>
      </c>
      <c r="I8" s="30" t="s">
        <v>284</v>
      </c>
      <c r="J8" s="9">
        <v>260.70608521000003</v>
      </c>
      <c r="K8" s="29">
        <f t="shared" si="0"/>
        <v>8.5985210000046663E-2</v>
      </c>
      <c r="L8" s="29">
        <f t="shared" si="1"/>
        <v>7.3934563387521249E-3</v>
      </c>
      <c r="N8" s="28">
        <f t="shared" si="2"/>
        <v>8.5985210000046663E-2</v>
      </c>
      <c r="O8" s="30">
        <v>6</v>
      </c>
      <c r="P8" s="28">
        <f t="shared" si="3"/>
        <v>0.1111111111111111</v>
      </c>
    </row>
    <row r="9" spans="1:21">
      <c r="A9" s="13">
        <v>6016</v>
      </c>
      <c r="B9" s="28" t="s">
        <v>320</v>
      </c>
      <c r="C9" s="28" t="s">
        <v>1072</v>
      </c>
      <c r="D9" s="28" t="s">
        <v>1073</v>
      </c>
      <c r="E9" s="11">
        <v>2861890.3569999998</v>
      </c>
      <c r="F9" s="11">
        <v>2070173.5179999999</v>
      </c>
      <c r="G9" s="9">
        <v>2833.1109999999999</v>
      </c>
      <c r="H9" s="9">
        <v>2775.886</v>
      </c>
      <c r="I9" s="30" t="s">
        <v>284</v>
      </c>
      <c r="J9" s="9">
        <v>2775.78393555</v>
      </c>
      <c r="K9" s="29">
        <f t="shared" si="0"/>
        <v>-0.10206444999994346</v>
      </c>
      <c r="L9" s="29">
        <f t="shared" si="1"/>
        <v>1.0417151953790959E-2</v>
      </c>
      <c r="N9" s="28">
        <f t="shared" si="2"/>
        <v>0.10206444999994346</v>
      </c>
      <c r="O9" s="30">
        <v>7</v>
      </c>
      <c r="P9" s="28">
        <f t="shared" si="3"/>
        <v>0.12962962962962962</v>
      </c>
    </row>
    <row r="10" spans="1:21">
      <c r="A10" s="13">
        <v>6003</v>
      </c>
      <c r="B10" s="28" t="s">
        <v>216</v>
      </c>
      <c r="C10" s="28" t="s">
        <v>1046</v>
      </c>
      <c r="D10" s="28" t="s">
        <v>1047</v>
      </c>
      <c r="E10" s="11">
        <v>3038740.2969999998</v>
      </c>
      <c r="F10" s="11">
        <v>1600417.7709999999</v>
      </c>
      <c r="G10" s="9">
        <v>401.39299999999997</v>
      </c>
      <c r="H10" s="9">
        <v>370.41759999999999</v>
      </c>
      <c r="I10" s="30" t="s">
        <v>284</v>
      </c>
      <c r="J10" s="9">
        <v>370.52197266000002</v>
      </c>
      <c r="K10" s="29">
        <f t="shared" si="0"/>
        <v>0.1043726600000241</v>
      </c>
      <c r="L10" s="29">
        <f t="shared" si="1"/>
        <v>1.089365215548063E-2</v>
      </c>
      <c r="N10" s="28">
        <f t="shared" si="2"/>
        <v>0.1043726600000241</v>
      </c>
      <c r="O10" s="30">
        <v>8</v>
      </c>
      <c r="P10" s="28">
        <f t="shared" si="3"/>
        <v>0.14814814814814814</v>
      </c>
    </row>
    <row r="11" spans="1:21">
      <c r="A11" s="13">
        <v>6012</v>
      </c>
      <c r="B11" s="30" t="s">
        <v>402</v>
      </c>
      <c r="C11" s="28" t="s">
        <v>1064</v>
      </c>
      <c r="D11" s="28" t="s">
        <v>1065</v>
      </c>
      <c r="E11" s="11">
        <v>2760205.656</v>
      </c>
      <c r="F11" s="11">
        <v>1674453.7509999999</v>
      </c>
      <c r="G11" s="9">
        <v>202.07599999999999</v>
      </c>
      <c r="H11" s="9">
        <v>178.6207</v>
      </c>
      <c r="I11" s="30" t="s">
        <v>284</v>
      </c>
      <c r="J11" s="9">
        <v>178.72772216999999</v>
      </c>
      <c r="K11" s="29">
        <f t="shared" si="0"/>
        <v>0.10702216999999337</v>
      </c>
      <c r="L11" s="29">
        <f t="shared" si="1"/>
        <v>1.1453744871507481E-2</v>
      </c>
      <c r="N11" s="28">
        <f t="shared" si="2"/>
        <v>0.10702216999999337</v>
      </c>
      <c r="O11" s="30">
        <v>9</v>
      </c>
      <c r="P11" s="28">
        <f t="shared" si="3"/>
        <v>0.16666666666666666</v>
      </c>
    </row>
    <row r="12" spans="1:21">
      <c r="A12" s="13">
        <v>6010</v>
      </c>
      <c r="B12" s="30" t="s">
        <v>402</v>
      </c>
      <c r="C12" s="28" t="s">
        <v>1060</v>
      </c>
      <c r="D12" s="28" t="s">
        <v>1061</v>
      </c>
      <c r="E12" s="11">
        <v>2771378.8229999999</v>
      </c>
      <c r="F12" s="11">
        <v>1680675.476</v>
      </c>
      <c r="G12" s="9">
        <v>277.44200000000001</v>
      </c>
      <c r="H12" s="9">
        <v>253.12219999999999</v>
      </c>
      <c r="I12" s="30" t="s">
        <v>284</v>
      </c>
      <c r="J12" s="9">
        <v>253.23829651</v>
      </c>
      <c r="K12" s="29">
        <f t="shared" si="0"/>
        <v>0.11609651000000554</v>
      </c>
      <c r="L12" s="29">
        <f t="shared" si="1"/>
        <v>1.3478399634181387E-2</v>
      </c>
      <c r="N12" s="28">
        <f t="shared" si="2"/>
        <v>0.11609651000000554</v>
      </c>
      <c r="O12" s="30">
        <v>10</v>
      </c>
      <c r="P12" s="28">
        <f t="shared" si="3"/>
        <v>0.18518518518518517</v>
      </c>
    </row>
    <row r="13" spans="1:21">
      <c r="A13" s="30" t="s">
        <v>1203</v>
      </c>
      <c r="B13" s="30" t="s">
        <v>402</v>
      </c>
      <c r="C13" s="30" t="s">
        <v>1204</v>
      </c>
      <c r="D13" s="30" t="s">
        <v>1205</v>
      </c>
      <c r="E13" s="11">
        <v>2836587.0310999998</v>
      </c>
      <c r="F13" s="11">
        <v>1727763.9502000001</v>
      </c>
      <c r="G13" s="9">
        <v>2123.27</v>
      </c>
      <c r="H13" s="9">
        <v>2088.7919999999999</v>
      </c>
      <c r="I13" s="30" t="s">
        <v>284</v>
      </c>
      <c r="J13" s="9">
        <v>2088.6684570299999</v>
      </c>
      <c r="K13" s="29">
        <f t="shared" si="0"/>
        <v>-0.12354297000001679</v>
      </c>
      <c r="L13" s="29">
        <f t="shared" si="1"/>
        <v>1.5262865436425049E-2</v>
      </c>
      <c r="N13" s="28">
        <f t="shared" si="2"/>
        <v>0.12354297000001679</v>
      </c>
      <c r="O13" s="30">
        <v>11</v>
      </c>
      <c r="P13" s="28">
        <f t="shared" si="3"/>
        <v>0.20370370370370369</v>
      </c>
    </row>
    <row r="14" spans="1:21">
      <c r="A14" s="13">
        <v>6011</v>
      </c>
      <c r="B14" s="30" t="s">
        <v>402</v>
      </c>
      <c r="C14" s="28" t="s">
        <v>1062</v>
      </c>
      <c r="D14" s="28" t="s">
        <v>1063</v>
      </c>
      <c r="E14" s="11">
        <v>2759813.7590000001</v>
      </c>
      <c r="F14" s="11">
        <v>1672303.8060000001</v>
      </c>
      <c r="G14" s="9">
        <v>197.10499999999999</v>
      </c>
      <c r="H14" s="9">
        <v>173.8322</v>
      </c>
      <c r="I14" s="30" t="s">
        <v>284</v>
      </c>
      <c r="J14" s="9">
        <v>173.96470642</v>
      </c>
      <c r="K14" s="29">
        <f t="shared" si="0"/>
        <v>0.13250641999999857</v>
      </c>
      <c r="L14" s="29">
        <f t="shared" si="1"/>
        <v>1.7557951341216019E-2</v>
      </c>
      <c r="N14" s="28">
        <f t="shared" si="2"/>
        <v>0.13250641999999857</v>
      </c>
      <c r="O14" s="30">
        <v>12</v>
      </c>
      <c r="P14" s="28">
        <f t="shared" si="3"/>
        <v>0.22222222222222221</v>
      </c>
    </row>
    <row r="15" spans="1:21">
      <c r="A15" s="30" t="s">
        <v>1206</v>
      </c>
      <c r="B15" s="30" t="s">
        <v>402</v>
      </c>
      <c r="C15" s="30" t="s">
        <v>1207</v>
      </c>
      <c r="D15" s="30" t="s">
        <v>1208</v>
      </c>
      <c r="E15" s="11">
        <v>2836483.7020999999</v>
      </c>
      <c r="F15" s="11">
        <v>1727949.7858</v>
      </c>
      <c r="G15" s="9">
        <v>2112.71</v>
      </c>
      <c r="H15" s="9">
        <v>2078.1640000000002</v>
      </c>
      <c r="I15" s="30" t="s">
        <v>284</v>
      </c>
      <c r="J15" s="9">
        <v>2078.2988281299999</v>
      </c>
      <c r="K15" s="29">
        <f t="shared" si="0"/>
        <v>0.13482812999973248</v>
      </c>
      <c r="L15" s="29">
        <f t="shared" si="1"/>
        <v>1.8178624639224761E-2</v>
      </c>
      <c r="N15" s="28">
        <f t="shared" si="2"/>
        <v>0.13482812999973248</v>
      </c>
      <c r="O15" s="30">
        <v>13</v>
      </c>
      <c r="P15" s="28">
        <f t="shared" si="3"/>
        <v>0.24074074074074073</v>
      </c>
    </row>
    <row r="16" spans="1:21">
      <c r="A16" s="30" t="s">
        <v>1194</v>
      </c>
      <c r="B16" s="30" t="s">
        <v>402</v>
      </c>
      <c r="C16" s="30" t="s">
        <v>1195</v>
      </c>
      <c r="D16" s="30" t="s">
        <v>1196</v>
      </c>
      <c r="E16" s="11">
        <v>2837120.6858000001</v>
      </c>
      <c r="F16" s="11">
        <v>1736295.5589999999</v>
      </c>
      <c r="G16" s="9">
        <v>2509.9899999999998</v>
      </c>
      <c r="H16" s="9">
        <v>2474.665</v>
      </c>
      <c r="I16" s="30" t="s">
        <v>284</v>
      </c>
      <c r="J16" s="9">
        <v>2474.8186035200001</v>
      </c>
      <c r="K16" s="29">
        <f t="shared" si="0"/>
        <v>0.15360352000016064</v>
      </c>
      <c r="L16" s="29">
        <f t="shared" si="1"/>
        <v>2.3594041356439749E-2</v>
      </c>
      <c r="N16" s="28">
        <f t="shared" si="2"/>
        <v>0.15360352000016064</v>
      </c>
      <c r="O16" s="30">
        <v>14</v>
      </c>
      <c r="P16" s="28">
        <f t="shared" si="3"/>
        <v>0.25925925925925924</v>
      </c>
    </row>
    <row r="17" spans="1:16">
      <c r="A17" s="13">
        <v>6017</v>
      </c>
      <c r="B17" s="28" t="s">
        <v>320</v>
      </c>
      <c r="C17" s="28" t="s">
        <v>1074</v>
      </c>
      <c r="D17" s="28" t="s">
        <v>1075</v>
      </c>
      <c r="E17" s="11">
        <v>2862123.3050000002</v>
      </c>
      <c r="F17" s="11">
        <v>2072184.4480000001</v>
      </c>
      <c r="G17" s="9">
        <v>2775.6680000000001</v>
      </c>
      <c r="H17" s="9">
        <v>2718.4009999999998</v>
      </c>
      <c r="I17" s="30" t="s">
        <v>284</v>
      </c>
      <c r="J17" s="9">
        <v>2718.2431640599998</v>
      </c>
      <c r="K17" s="29">
        <f t="shared" si="0"/>
        <v>-0.15783594000004086</v>
      </c>
      <c r="L17" s="29">
        <f t="shared" si="1"/>
        <v>2.4912183955696499E-2</v>
      </c>
      <c r="N17" s="28">
        <f t="shared" si="2"/>
        <v>0.15783594000004086</v>
      </c>
      <c r="O17" s="30">
        <v>15</v>
      </c>
      <c r="P17" s="28">
        <f t="shared" si="3"/>
        <v>0.27777777777777779</v>
      </c>
    </row>
    <row r="18" spans="1:16">
      <c r="A18" s="13">
        <v>6009</v>
      </c>
      <c r="B18" s="28" t="s">
        <v>103</v>
      </c>
      <c r="C18" s="28" t="s">
        <v>1058</v>
      </c>
      <c r="D18" s="28" t="s">
        <v>1059</v>
      </c>
      <c r="E18" s="11">
        <v>2829059.8089999999</v>
      </c>
      <c r="F18" s="11">
        <v>1632316.3060000001</v>
      </c>
      <c r="G18" s="9">
        <v>250.53899999999999</v>
      </c>
      <c r="H18" s="9">
        <v>226.28559999999999</v>
      </c>
      <c r="I18" s="30" t="s">
        <v>284</v>
      </c>
      <c r="J18" s="9">
        <v>226.45127869000001</v>
      </c>
      <c r="K18" s="29">
        <f t="shared" si="0"/>
        <v>0.16567869000002133</v>
      </c>
      <c r="L18" s="29">
        <f t="shared" si="1"/>
        <v>2.7449428320123169E-2</v>
      </c>
      <c r="N18" s="28">
        <f t="shared" si="2"/>
        <v>0.16567869000002133</v>
      </c>
      <c r="O18" s="30">
        <v>16</v>
      </c>
      <c r="P18" s="28">
        <f t="shared" si="3"/>
        <v>0.29629629629629628</v>
      </c>
    </row>
    <row r="19" spans="1:16">
      <c r="A19" s="31" t="s">
        <v>297</v>
      </c>
      <c r="B19" s="30" t="s">
        <v>252</v>
      </c>
      <c r="C19" s="30" t="s">
        <v>298</v>
      </c>
      <c r="D19" s="30" t="s">
        <v>299</v>
      </c>
      <c r="E19" s="11">
        <v>3222175.4682</v>
      </c>
      <c r="F19" s="11">
        <v>1971992.8840000001</v>
      </c>
      <c r="G19" s="9">
        <v>2807.44</v>
      </c>
      <c r="H19" s="9">
        <v>2756.24</v>
      </c>
      <c r="I19" s="30" t="s">
        <v>284</v>
      </c>
      <c r="J19" s="9">
        <v>2756.05737305</v>
      </c>
      <c r="K19" s="29">
        <f t="shared" si="0"/>
        <v>-0.18262694999975793</v>
      </c>
      <c r="L19" s="29">
        <f t="shared" si="1"/>
        <v>3.3352602866214082E-2</v>
      </c>
      <c r="N19" s="28">
        <f t="shared" si="2"/>
        <v>0.18262694999975793</v>
      </c>
      <c r="O19" s="30">
        <v>17</v>
      </c>
      <c r="P19" s="28">
        <f t="shared" si="3"/>
        <v>0.31481481481481483</v>
      </c>
    </row>
    <row r="20" spans="1:16">
      <c r="A20" s="13">
        <v>6007</v>
      </c>
      <c r="B20" s="28" t="s">
        <v>103</v>
      </c>
      <c r="C20" s="28" t="s">
        <v>1054</v>
      </c>
      <c r="D20" s="28" t="s">
        <v>1055</v>
      </c>
      <c r="E20" s="11">
        <v>2837352.969</v>
      </c>
      <c r="F20" s="11">
        <v>1628684.8770000001</v>
      </c>
      <c r="G20" s="9">
        <v>181.87799999999999</v>
      </c>
      <c r="H20" s="9">
        <v>157.48740000000001</v>
      </c>
      <c r="I20" s="30" t="s">
        <v>284</v>
      </c>
      <c r="J20" s="9">
        <v>157.67849731000001</v>
      </c>
      <c r="K20" s="29">
        <f t="shared" si="0"/>
        <v>0.19109731000000352</v>
      </c>
      <c r="L20" s="29">
        <f t="shared" si="1"/>
        <v>3.6518181889237444E-2</v>
      </c>
      <c r="N20" s="28">
        <f t="shared" si="2"/>
        <v>0.19109731000000352</v>
      </c>
      <c r="O20" s="30">
        <v>18</v>
      </c>
      <c r="P20" s="28">
        <f t="shared" si="3"/>
        <v>0.33333333333333331</v>
      </c>
    </row>
    <row r="21" spans="1:16">
      <c r="A21" s="13">
        <v>6008</v>
      </c>
      <c r="B21" s="28" t="s">
        <v>103</v>
      </c>
      <c r="C21" s="28" t="s">
        <v>1056</v>
      </c>
      <c r="D21" s="28" t="s">
        <v>1057</v>
      </c>
      <c r="E21" s="11">
        <v>2835830.3429999999</v>
      </c>
      <c r="F21" s="11">
        <v>1632149.665</v>
      </c>
      <c r="G21" s="9">
        <v>226.374</v>
      </c>
      <c r="H21" s="9">
        <v>201.81970000000001</v>
      </c>
      <c r="I21" s="30" t="s">
        <v>284</v>
      </c>
      <c r="J21" s="9">
        <v>202.01248168999999</v>
      </c>
      <c r="K21" s="29">
        <f t="shared" si="0"/>
        <v>0.19278168999997547</v>
      </c>
      <c r="L21" s="29">
        <f t="shared" si="1"/>
        <v>3.7164779999246639E-2</v>
      </c>
      <c r="N21" s="28">
        <f t="shared" si="2"/>
        <v>0.19278168999997547</v>
      </c>
      <c r="O21" s="30">
        <v>19</v>
      </c>
      <c r="P21" s="28">
        <f t="shared" si="3"/>
        <v>0.35185185185185186</v>
      </c>
    </row>
    <row r="22" spans="1:16">
      <c r="A22" s="31" t="s">
        <v>285</v>
      </c>
      <c r="B22" s="30" t="s">
        <v>252</v>
      </c>
      <c r="C22" s="30" t="s">
        <v>286</v>
      </c>
      <c r="D22" s="30" t="s">
        <v>287</v>
      </c>
      <c r="E22" s="11">
        <v>3210737.2834000001</v>
      </c>
      <c r="F22" s="11">
        <v>1824914.7427999999</v>
      </c>
      <c r="G22" s="9">
        <v>2563.4299999999998</v>
      </c>
      <c r="H22" s="9">
        <v>2516.46</v>
      </c>
      <c r="I22" s="30" t="s">
        <v>284</v>
      </c>
      <c r="J22" s="9">
        <v>2516.2661132799999</v>
      </c>
      <c r="K22" s="29">
        <f t="shared" si="0"/>
        <v>-0.19388672000013685</v>
      </c>
      <c r="L22" s="29">
        <f t="shared" si="1"/>
        <v>3.7592060192411465E-2</v>
      </c>
      <c r="N22" s="28">
        <f t="shared" si="2"/>
        <v>0.19388672000013685</v>
      </c>
      <c r="O22" s="30">
        <v>20</v>
      </c>
      <c r="P22" s="28">
        <f t="shared" si="3"/>
        <v>0.37037037037037035</v>
      </c>
    </row>
    <row r="23" spans="1:16">
      <c r="A23" s="13">
        <v>6001</v>
      </c>
      <c r="B23" s="28" t="s">
        <v>216</v>
      </c>
      <c r="C23" s="28" t="s">
        <v>1042</v>
      </c>
      <c r="D23" s="28" t="s">
        <v>1043</v>
      </c>
      <c r="E23" s="11">
        <v>3050283.2230000002</v>
      </c>
      <c r="F23" s="11">
        <v>1597979.8130000001</v>
      </c>
      <c r="G23" s="9">
        <v>471.286</v>
      </c>
      <c r="H23" s="9">
        <v>439.84210000000002</v>
      </c>
      <c r="I23" s="30" t="s">
        <v>284</v>
      </c>
      <c r="J23" s="9">
        <v>440.04843140000003</v>
      </c>
      <c r="K23" s="29">
        <f t="shared" si="0"/>
        <v>0.20633140000001049</v>
      </c>
      <c r="L23" s="29">
        <f t="shared" si="1"/>
        <v>4.2572646625964328E-2</v>
      </c>
      <c r="N23" s="28">
        <f t="shared" si="2"/>
        <v>0.20633140000001049</v>
      </c>
      <c r="O23" s="30">
        <v>21</v>
      </c>
      <c r="P23" s="28">
        <f t="shared" si="3"/>
        <v>0.3888888888888889</v>
      </c>
    </row>
    <row r="24" spans="1:16">
      <c r="A24" s="30" t="s">
        <v>1197</v>
      </c>
      <c r="B24" s="30" t="s">
        <v>402</v>
      </c>
      <c r="C24" s="30" t="s">
        <v>1198</v>
      </c>
      <c r="D24" s="30" t="s">
        <v>1199</v>
      </c>
      <c r="E24" s="11">
        <v>2836723.5421000002</v>
      </c>
      <c r="F24" s="11">
        <v>1732780.9206999999</v>
      </c>
      <c r="G24" s="9">
        <v>2218.37</v>
      </c>
      <c r="H24" s="9">
        <v>2183.2240000000002</v>
      </c>
      <c r="I24" s="30" t="s">
        <v>284</v>
      </c>
      <c r="J24" s="9">
        <v>2183.4355468799999</v>
      </c>
      <c r="K24" s="29">
        <f t="shared" si="0"/>
        <v>0.21154687999978705</v>
      </c>
      <c r="L24" s="29">
        <f t="shared" si="1"/>
        <v>4.4752082437644301E-2</v>
      </c>
      <c r="N24" s="28">
        <f t="shared" si="2"/>
        <v>0.21154687999978705</v>
      </c>
      <c r="O24" s="30">
        <v>22</v>
      </c>
      <c r="P24" s="28">
        <f t="shared" si="3"/>
        <v>0.40740740740740738</v>
      </c>
    </row>
    <row r="25" spans="1:16">
      <c r="A25" s="13">
        <v>6015</v>
      </c>
      <c r="B25" s="30" t="s">
        <v>253</v>
      </c>
      <c r="C25" s="28" t="s">
        <v>1070</v>
      </c>
      <c r="D25" s="28" t="s">
        <v>1071</v>
      </c>
      <c r="E25" s="11">
        <v>2713283.798</v>
      </c>
      <c r="F25" s="11">
        <v>1625187.135</v>
      </c>
      <c r="G25" s="9">
        <v>170.33</v>
      </c>
      <c r="H25" s="9">
        <v>150.7784</v>
      </c>
      <c r="I25" s="30" t="s">
        <v>284</v>
      </c>
      <c r="J25" s="9">
        <v>150.56610107</v>
      </c>
      <c r="K25" s="29">
        <f t="shared" si="0"/>
        <v>-0.21229893000000288</v>
      </c>
      <c r="L25" s="29">
        <f t="shared" si="1"/>
        <v>4.5070835679146125E-2</v>
      </c>
      <c r="N25" s="28">
        <f t="shared" si="2"/>
        <v>0.21229893000000288</v>
      </c>
      <c r="O25" s="30">
        <v>23</v>
      </c>
      <c r="P25" s="28">
        <f t="shared" si="3"/>
        <v>0.42592592592592593</v>
      </c>
    </row>
    <row r="26" spans="1:16">
      <c r="A26" s="30" t="s">
        <v>1188</v>
      </c>
      <c r="B26" s="30" t="s">
        <v>402</v>
      </c>
      <c r="C26" s="30" t="s">
        <v>1189</v>
      </c>
      <c r="D26" s="30" t="s">
        <v>1190</v>
      </c>
      <c r="E26" s="11">
        <v>2838813.9662000001</v>
      </c>
      <c r="F26" s="11">
        <v>1738367.8740999999</v>
      </c>
      <c r="G26" s="9">
        <v>2696.41</v>
      </c>
      <c r="H26" s="9">
        <v>2660.7689999999998</v>
      </c>
      <c r="I26" s="30" t="s">
        <v>284</v>
      </c>
      <c r="J26" s="9">
        <v>2660.9953613299999</v>
      </c>
      <c r="K26" s="29">
        <f t="shared" si="0"/>
        <v>0.22636133000014524</v>
      </c>
      <c r="L26" s="29">
        <f t="shared" si="1"/>
        <v>5.1239451719434656E-2</v>
      </c>
      <c r="N26" s="28">
        <f t="shared" si="2"/>
        <v>0.22636133000014524</v>
      </c>
      <c r="O26" s="30">
        <v>24</v>
      </c>
      <c r="P26" s="28">
        <f t="shared" si="3"/>
        <v>0.44444444444444442</v>
      </c>
    </row>
    <row r="27" spans="1:16">
      <c r="A27" s="31" t="s">
        <v>470</v>
      </c>
      <c r="B27" s="30" t="s">
        <v>402</v>
      </c>
      <c r="C27" s="30" t="s">
        <v>472</v>
      </c>
      <c r="D27" s="30" t="s">
        <v>473</v>
      </c>
      <c r="E27" s="11">
        <v>2774350.4624000001</v>
      </c>
      <c r="F27" s="11">
        <v>1724977.1188999999</v>
      </c>
      <c r="G27" s="9">
        <v>484.79</v>
      </c>
      <c r="H27" s="9">
        <v>454.97</v>
      </c>
      <c r="I27" s="30" t="s">
        <v>284</v>
      </c>
      <c r="J27" s="9">
        <v>454.70938109999997</v>
      </c>
      <c r="K27" s="29">
        <f t="shared" si="0"/>
        <v>-0.26061890000005405</v>
      </c>
      <c r="L27" s="29">
        <f t="shared" si="1"/>
        <v>6.7922211037238181E-2</v>
      </c>
      <c r="N27" s="28">
        <f t="shared" si="2"/>
        <v>0.26061890000005405</v>
      </c>
      <c r="O27" s="30">
        <v>25</v>
      </c>
      <c r="P27" s="28">
        <f t="shared" si="3"/>
        <v>0.46296296296296297</v>
      </c>
    </row>
    <row r="28" spans="1:16">
      <c r="A28" s="13">
        <v>6019</v>
      </c>
      <c r="B28" s="28" t="s">
        <v>320</v>
      </c>
      <c r="C28" s="28" t="s">
        <v>1078</v>
      </c>
      <c r="D28" s="28" t="s">
        <v>1079</v>
      </c>
      <c r="E28" s="11">
        <v>2860406.219</v>
      </c>
      <c r="F28" s="11">
        <v>2069643.9909999999</v>
      </c>
      <c r="G28" s="9">
        <v>2716.5880000000002</v>
      </c>
      <c r="H28" s="9">
        <v>2659.3578000000002</v>
      </c>
      <c r="I28" s="30" t="s">
        <v>284</v>
      </c>
      <c r="J28" s="9">
        <v>2659.0830078099998</v>
      </c>
      <c r="K28" s="29">
        <f t="shared" si="0"/>
        <v>-0.27479219000042576</v>
      </c>
      <c r="L28" s="29">
        <f t="shared" si="1"/>
        <v>7.5510747685230098E-2</v>
      </c>
      <c r="N28" s="28">
        <f t="shared" si="2"/>
        <v>0.27479219000042576</v>
      </c>
      <c r="O28" s="30">
        <v>26</v>
      </c>
      <c r="P28" s="28">
        <f t="shared" si="3"/>
        <v>0.48148148148148145</v>
      </c>
    </row>
    <row r="29" spans="1:16">
      <c r="A29" s="13">
        <v>6002</v>
      </c>
      <c r="B29" s="28" t="s">
        <v>216</v>
      </c>
      <c r="C29" s="28" t="s">
        <v>1044</v>
      </c>
      <c r="D29" s="28" t="s">
        <v>1045</v>
      </c>
      <c r="E29" s="11">
        <v>3035265.2880000002</v>
      </c>
      <c r="F29" s="11">
        <v>1600913.4809999999</v>
      </c>
      <c r="G29" s="9">
        <v>383.709</v>
      </c>
      <c r="H29" s="9">
        <v>352.88780000000003</v>
      </c>
      <c r="I29" s="30" t="s">
        <v>284</v>
      </c>
      <c r="J29" s="9">
        <v>353.16717528999999</v>
      </c>
      <c r="K29" s="29">
        <f t="shared" si="0"/>
        <v>0.27937528999996175</v>
      </c>
      <c r="L29" s="29">
        <f t="shared" si="1"/>
        <v>7.8050552662562722E-2</v>
      </c>
      <c r="N29" s="28">
        <f t="shared" si="2"/>
        <v>0.27937528999996175</v>
      </c>
      <c r="O29" s="30">
        <v>27</v>
      </c>
      <c r="P29" s="28">
        <f t="shared" si="3"/>
        <v>0.5</v>
      </c>
    </row>
    <row r="30" spans="1:16">
      <c r="A30" s="30" t="s">
        <v>1139</v>
      </c>
      <c r="B30" s="30" t="s">
        <v>402</v>
      </c>
      <c r="C30" s="30" t="s">
        <v>1140</v>
      </c>
      <c r="D30" s="30" t="s">
        <v>1141</v>
      </c>
      <c r="E30" s="11">
        <v>2837353.8177999998</v>
      </c>
      <c r="F30" s="11">
        <v>1775093.871</v>
      </c>
      <c r="G30" s="9">
        <v>2063.7800000000002</v>
      </c>
      <c r="H30" s="9">
        <v>1644.9</v>
      </c>
      <c r="I30" s="30" t="s">
        <v>284</v>
      </c>
      <c r="J30" s="9">
        <v>1645.2264404299999</v>
      </c>
      <c r="K30" s="29">
        <f t="shared" si="0"/>
        <v>0.32644042999982048</v>
      </c>
      <c r="L30" s="29">
        <f t="shared" si="1"/>
        <v>0.1065633543384677</v>
      </c>
      <c r="N30" s="28">
        <f t="shared" si="2"/>
        <v>0.32644042999982048</v>
      </c>
      <c r="O30" s="30">
        <v>28</v>
      </c>
      <c r="P30" s="28">
        <f t="shared" si="3"/>
        <v>0.51851851851851849</v>
      </c>
    </row>
    <row r="31" spans="1:16">
      <c r="A31" s="30" t="s">
        <v>1173</v>
      </c>
      <c r="B31" s="30" t="s">
        <v>402</v>
      </c>
      <c r="C31" s="30" t="s">
        <v>1174</v>
      </c>
      <c r="D31" s="30" t="s">
        <v>1175</v>
      </c>
      <c r="E31" s="11">
        <v>2838590.6923000002</v>
      </c>
      <c r="F31" s="11">
        <v>1745685.5437</v>
      </c>
      <c r="G31" s="9">
        <v>3048.42</v>
      </c>
      <c r="H31" s="9">
        <v>3010.71</v>
      </c>
      <c r="I31" s="30" t="s">
        <v>284</v>
      </c>
      <c r="J31" s="9">
        <v>3011.0712890599998</v>
      </c>
      <c r="K31" s="29">
        <f t="shared" si="0"/>
        <v>0.36128905999976269</v>
      </c>
      <c r="L31" s="29">
        <f t="shared" si="1"/>
        <v>0.13052978487551212</v>
      </c>
      <c r="N31" s="28">
        <f t="shared" si="2"/>
        <v>0.36128905999976269</v>
      </c>
      <c r="O31" s="30">
        <v>29</v>
      </c>
      <c r="P31" s="28">
        <f t="shared" si="3"/>
        <v>0.53703703703703709</v>
      </c>
    </row>
    <row r="32" spans="1:16">
      <c r="A32" s="31" t="s">
        <v>307</v>
      </c>
      <c r="B32" s="30" t="s">
        <v>402</v>
      </c>
      <c r="C32" s="30" t="s">
        <v>1224</v>
      </c>
      <c r="D32" s="30" t="s">
        <v>1225</v>
      </c>
      <c r="E32" s="11">
        <v>2839993.9172999999</v>
      </c>
      <c r="F32" s="11">
        <v>1773437.1488000001</v>
      </c>
      <c r="G32" s="9">
        <v>600.77</v>
      </c>
      <c r="H32" s="9">
        <v>2234.36</v>
      </c>
      <c r="I32" s="30" t="s">
        <v>284</v>
      </c>
      <c r="J32" s="9">
        <v>2233.9782714799999</v>
      </c>
      <c r="K32" s="29">
        <f t="shared" si="0"/>
        <v>-0.38172852000025159</v>
      </c>
      <c r="L32" s="29">
        <f t="shared" si="1"/>
        <v>0.14571666298158248</v>
      </c>
      <c r="N32" s="28">
        <f t="shared" si="2"/>
        <v>0.38172852000025159</v>
      </c>
      <c r="O32" s="30">
        <v>30</v>
      </c>
      <c r="P32" s="28">
        <f t="shared" si="3"/>
        <v>0.55555555555555558</v>
      </c>
    </row>
    <row r="33" spans="1:16">
      <c r="A33" s="31" t="s">
        <v>281</v>
      </c>
      <c r="B33" s="30" t="s">
        <v>252</v>
      </c>
      <c r="C33" s="30" t="s">
        <v>282</v>
      </c>
      <c r="D33" s="30" t="s">
        <v>283</v>
      </c>
      <c r="E33" s="11">
        <v>3210494.9221000001</v>
      </c>
      <c r="F33" s="11">
        <v>1824965.7496</v>
      </c>
      <c r="G33" s="9">
        <v>2538.27</v>
      </c>
      <c r="H33" s="9">
        <v>2491.3000000000002</v>
      </c>
      <c r="I33" s="30" t="s">
        <v>284</v>
      </c>
      <c r="J33" s="9">
        <v>2490.9006347700001</v>
      </c>
      <c r="K33" s="29">
        <f t="shared" si="0"/>
        <v>-0.39936523000005764</v>
      </c>
      <c r="L33" s="29">
        <f t="shared" si="1"/>
        <v>0.15949258693299895</v>
      </c>
      <c r="N33" s="28">
        <f t="shared" si="2"/>
        <v>0.39936523000005764</v>
      </c>
      <c r="O33" s="30">
        <v>31</v>
      </c>
      <c r="P33" s="28">
        <f t="shared" si="3"/>
        <v>0.57407407407407407</v>
      </c>
    </row>
    <row r="34" spans="1:16">
      <c r="A34" s="30" t="s">
        <v>1161</v>
      </c>
      <c r="B34" s="30" t="s">
        <v>402</v>
      </c>
      <c r="C34" s="30" t="s">
        <v>1162</v>
      </c>
      <c r="D34" s="30" t="s">
        <v>1163</v>
      </c>
      <c r="E34" s="11">
        <v>2837355.7500999998</v>
      </c>
      <c r="F34" s="11">
        <v>1753890.7196</v>
      </c>
      <c r="G34" s="9">
        <v>3121.65</v>
      </c>
      <c r="H34" s="9">
        <v>3083.39</v>
      </c>
      <c r="I34" s="30" t="s">
        <v>284</v>
      </c>
      <c r="J34" s="9">
        <v>3083.8056640599998</v>
      </c>
      <c r="K34" s="29">
        <f t="shared" si="0"/>
        <v>0.41566405999992639</v>
      </c>
      <c r="L34" s="29">
        <f t="shared" si="1"/>
        <v>0.1727766107756224</v>
      </c>
      <c r="N34" s="28">
        <f t="shared" si="2"/>
        <v>0.41566405999992639</v>
      </c>
      <c r="O34" s="30">
        <v>32</v>
      </c>
      <c r="P34" s="28">
        <f t="shared" si="3"/>
        <v>0.59259259259259256</v>
      </c>
    </row>
    <row r="35" spans="1:16">
      <c r="A35" s="13">
        <v>6018</v>
      </c>
      <c r="B35" s="28" t="s">
        <v>320</v>
      </c>
      <c r="C35" s="28" t="s">
        <v>1076</v>
      </c>
      <c r="D35" s="28" t="s">
        <v>1077</v>
      </c>
      <c r="E35" s="11">
        <v>2863729.1609999998</v>
      </c>
      <c r="F35" s="11">
        <v>2076045.5260000001</v>
      </c>
      <c r="G35" s="9">
        <v>2929.1039999999998</v>
      </c>
      <c r="H35" s="9">
        <v>2871.7835</v>
      </c>
      <c r="I35" s="30" t="s">
        <v>284</v>
      </c>
      <c r="J35" s="9">
        <v>2872.2670898400002</v>
      </c>
      <c r="K35" s="29">
        <f t="shared" ref="K35:K56" si="4">J35-H35</f>
        <v>0.48358984000014971</v>
      </c>
      <c r="L35" s="29">
        <f t="shared" ref="L35:L56" si="5">K35*K35</f>
        <v>0.2338591333513704</v>
      </c>
      <c r="N35" s="28">
        <f t="shared" ref="N35:N56" si="6">ABS(K35)</f>
        <v>0.48358984000014971</v>
      </c>
      <c r="O35" s="30">
        <v>33</v>
      </c>
      <c r="P35" s="28">
        <f t="shared" si="3"/>
        <v>0.61111111111111116</v>
      </c>
    </row>
    <row r="36" spans="1:16">
      <c r="A36" s="13">
        <v>6005</v>
      </c>
      <c r="B36" s="28" t="s">
        <v>181</v>
      </c>
      <c r="C36" s="28" t="s">
        <v>1050</v>
      </c>
      <c r="D36" s="28" t="s">
        <v>1051</v>
      </c>
      <c r="E36" s="11">
        <v>2961221.3990000002</v>
      </c>
      <c r="F36" s="11">
        <v>1634778.6189999999</v>
      </c>
      <c r="G36" s="9">
        <v>366.57499999999999</v>
      </c>
      <c r="H36" s="9">
        <v>336.40769999999998</v>
      </c>
      <c r="I36" s="30" t="s">
        <v>284</v>
      </c>
      <c r="J36" s="9">
        <v>336.91290283000001</v>
      </c>
      <c r="K36" s="29">
        <f t="shared" si="4"/>
        <v>0.50520283000003019</v>
      </c>
      <c r="L36" s="29">
        <f t="shared" si="5"/>
        <v>0.25522989944003938</v>
      </c>
      <c r="N36" s="28">
        <f t="shared" si="6"/>
        <v>0.50520283000003019</v>
      </c>
      <c r="O36" s="30">
        <v>34</v>
      </c>
      <c r="P36" s="28">
        <f t="shared" si="3"/>
        <v>0.62962962962962965</v>
      </c>
    </row>
    <row r="37" spans="1:16">
      <c r="A37" s="13">
        <v>6006</v>
      </c>
      <c r="B37" s="28" t="s">
        <v>181</v>
      </c>
      <c r="C37" s="28" t="s">
        <v>1052</v>
      </c>
      <c r="D37" s="28" t="s">
        <v>1053</v>
      </c>
      <c r="E37" s="11">
        <v>2959647.7009999999</v>
      </c>
      <c r="F37" s="11">
        <v>1630446.983</v>
      </c>
      <c r="G37" s="9">
        <v>293.8</v>
      </c>
      <c r="H37" s="9">
        <v>264.11630000000002</v>
      </c>
      <c r="I37" s="30" t="s">
        <v>284</v>
      </c>
      <c r="J37" s="9">
        <v>264.64962768999999</v>
      </c>
      <c r="K37" s="29">
        <f t="shared" si="4"/>
        <v>0.5333276899999646</v>
      </c>
      <c r="L37" s="29">
        <f t="shared" si="5"/>
        <v>0.28443842492069832</v>
      </c>
      <c r="N37" s="28">
        <f t="shared" si="6"/>
        <v>0.5333276899999646</v>
      </c>
      <c r="O37" s="30">
        <v>35</v>
      </c>
      <c r="P37" s="28">
        <f t="shared" si="3"/>
        <v>0.64814814814814814</v>
      </c>
    </row>
    <row r="38" spans="1:16">
      <c r="A38" s="31" t="s">
        <v>291</v>
      </c>
      <c r="B38" s="30" t="s">
        <v>252</v>
      </c>
      <c r="C38" s="30" t="s">
        <v>292</v>
      </c>
      <c r="D38" s="30" t="s">
        <v>293</v>
      </c>
      <c r="E38" s="11">
        <v>3229389.1834999998</v>
      </c>
      <c r="F38" s="11">
        <v>1880960.1995999999</v>
      </c>
      <c r="G38" s="9">
        <v>2317.08</v>
      </c>
      <c r="H38" s="9">
        <v>2268.38</v>
      </c>
      <c r="I38" s="30" t="s">
        <v>284</v>
      </c>
      <c r="J38" s="9">
        <v>2267.6997070299999</v>
      </c>
      <c r="K38" s="29">
        <f t="shared" si="4"/>
        <v>-0.68029297000020961</v>
      </c>
      <c r="L38" s="29">
        <f t="shared" si="5"/>
        <v>0.4627985250317061</v>
      </c>
      <c r="N38" s="28">
        <f t="shared" si="6"/>
        <v>0.68029297000020961</v>
      </c>
      <c r="O38" s="30">
        <v>36</v>
      </c>
      <c r="P38" s="28">
        <f t="shared" si="3"/>
        <v>0.66666666666666663</v>
      </c>
    </row>
    <row r="39" spans="1:16">
      <c r="A39" s="30" t="s">
        <v>1212</v>
      </c>
      <c r="B39" s="30" t="s">
        <v>402</v>
      </c>
      <c r="C39" s="30" t="s">
        <v>1213</v>
      </c>
      <c r="D39" s="30" t="s">
        <v>1214</v>
      </c>
      <c r="E39" s="11">
        <v>2840908.0729999999</v>
      </c>
      <c r="F39" s="11">
        <v>1766021.9164</v>
      </c>
      <c r="G39" s="9">
        <v>2916.68</v>
      </c>
      <c r="H39" s="9">
        <v>2878.51</v>
      </c>
      <c r="I39" s="30" t="s">
        <v>284</v>
      </c>
      <c r="J39" s="9">
        <v>2877.7951660200001</v>
      </c>
      <c r="K39" s="29">
        <f t="shared" si="4"/>
        <v>-0.71483398000009402</v>
      </c>
      <c r="L39" s="29">
        <f t="shared" si="5"/>
        <v>0.51098761896277478</v>
      </c>
      <c r="N39" s="28">
        <f t="shared" si="6"/>
        <v>0.71483398000009402</v>
      </c>
      <c r="O39" s="30">
        <v>37</v>
      </c>
      <c r="P39" s="28">
        <f t="shared" si="3"/>
        <v>0.68518518518518523</v>
      </c>
    </row>
    <row r="40" spans="1:16">
      <c r="A40" s="30" t="s">
        <v>1209</v>
      </c>
      <c r="B40" s="30" t="s">
        <v>402</v>
      </c>
      <c r="C40" s="30" t="s">
        <v>1210</v>
      </c>
      <c r="D40" s="30" t="s">
        <v>1211</v>
      </c>
      <c r="E40" s="11">
        <v>2840746.7075999998</v>
      </c>
      <c r="F40" s="11">
        <v>1766214.395</v>
      </c>
      <c r="G40" s="9">
        <v>2892.47</v>
      </c>
      <c r="H40" s="9">
        <v>2854.3</v>
      </c>
      <c r="I40" s="30" t="s">
        <v>284</v>
      </c>
      <c r="J40" s="9">
        <v>2855.0632324200001</v>
      </c>
      <c r="K40" s="29">
        <f t="shared" si="4"/>
        <v>0.76323241999989477</v>
      </c>
      <c r="L40" s="29">
        <f t="shared" si="5"/>
        <v>0.58252372693889576</v>
      </c>
      <c r="N40" s="28">
        <f t="shared" si="6"/>
        <v>0.76323241999989477</v>
      </c>
      <c r="O40" s="30">
        <v>38</v>
      </c>
      <c r="P40" s="28">
        <f t="shared" si="3"/>
        <v>0.70370370370370372</v>
      </c>
    </row>
    <row r="41" spans="1:16">
      <c r="A41" s="30" t="s">
        <v>1215</v>
      </c>
      <c r="B41" s="30" t="s">
        <v>402</v>
      </c>
      <c r="C41" s="30" t="s">
        <v>1216</v>
      </c>
      <c r="D41" s="30" t="s">
        <v>1217</v>
      </c>
      <c r="E41" s="11">
        <v>2837593.6044999999</v>
      </c>
      <c r="F41" s="11">
        <v>1768878.9532000001</v>
      </c>
      <c r="G41" s="9">
        <v>2603.84</v>
      </c>
      <c r="H41" s="9">
        <v>2565.83</v>
      </c>
      <c r="I41" s="30" t="s">
        <v>284</v>
      </c>
      <c r="J41" s="9">
        <v>2566.6499023400002</v>
      </c>
      <c r="K41" s="29">
        <f t="shared" si="4"/>
        <v>0.8199023400002261</v>
      </c>
      <c r="L41" s="29">
        <f t="shared" si="5"/>
        <v>0.67223984713784635</v>
      </c>
      <c r="N41" s="28">
        <f t="shared" si="6"/>
        <v>0.8199023400002261</v>
      </c>
      <c r="O41" s="30">
        <v>39</v>
      </c>
      <c r="P41" s="28">
        <f t="shared" si="3"/>
        <v>0.72222222222222221</v>
      </c>
    </row>
    <row r="42" spans="1:16">
      <c r="A42" s="30" t="s">
        <v>1176</v>
      </c>
      <c r="B42" s="30" t="s">
        <v>402</v>
      </c>
      <c r="C42" s="30" t="s">
        <v>1177</v>
      </c>
      <c r="D42" s="30" t="s">
        <v>1178</v>
      </c>
      <c r="E42" s="11">
        <v>2841786.3950999998</v>
      </c>
      <c r="F42" s="11">
        <v>1744526.8289999999</v>
      </c>
      <c r="G42" s="9">
        <v>2817.56</v>
      </c>
      <c r="H42" s="9">
        <v>2779.68</v>
      </c>
      <c r="I42" s="30" t="s">
        <v>284</v>
      </c>
      <c r="J42" s="9">
        <v>2780.5991210900002</v>
      </c>
      <c r="K42" s="29">
        <f t="shared" si="4"/>
        <v>0.91912109000031705</v>
      </c>
      <c r="L42" s="29">
        <f t="shared" si="5"/>
        <v>0.8447835780833709</v>
      </c>
      <c r="N42" s="28">
        <f t="shared" si="6"/>
        <v>0.91912109000031705</v>
      </c>
      <c r="O42" s="30">
        <v>40</v>
      </c>
      <c r="P42" s="28">
        <f t="shared" si="3"/>
        <v>0.7407407407407407</v>
      </c>
    </row>
    <row r="43" spans="1:16">
      <c r="A43" s="30" t="s">
        <v>1176</v>
      </c>
      <c r="B43" s="30" t="s">
        <v>402</v>
      </c>
      <c r="C43" s="30" t="s">
        <v>1177</v>
      </c>
      <c r="D43" s="30" t="s">
        <v>1178</v>
      </c>
      <c r="E43" s="11">
        <v>2841786.3950999998</v>
      </c>
      <c r="F43" s="11">
        <v>1744526.8289999999</v>
      </c>
      <c r="G43" s="9">
        <v>2817.56</v>
      </c>
      <c r="H43" s="9">
        <v>2779.68</v>
      </c>
      <c r="I43" s="30" t="s">
        <v>284</v>
      </c>
      <c r="J43" s="9">
        <v>2780.5991210900002</v>
      </c>
      <c r="K43" s="29">
        <f t="shared" si="4"/>
        <v>0.91912109000031705</v>
      </c>
      <c r="L43" s="29">
        <f t="shared" si="5"/>
        <v>0.8447835780833709</v>
      </c>
      <c r="N43" s="28">
        <f t="shared" si="6"/>
        <v>0.91912109000031705</v>
      </c>
      <c r="O43" s="30">
        <v>41</v>
      </c>
      <c r="P43" s="28">
        <f t="shared" si="3"/>
        <v>0.7592592592592593</v>
      </c>
    </row>
    <row r="44" spans="1:16">
      <c r="A44" s="30" t="s">
        <v>1142</v>
      </c>
      <c r="B44" s="30" t="s">
        <v>402</v>
      </c>
      <c r="C44" s="30" t="s">
        <v>1143</v>
      </c>
      <c r="D44" s="30" t="s">
        <v>1144</v>
      </c>
      <c r="E44" s="11">
        <v>2837250.8099000002</v>
      </c>
      <c r="F44" s="11">
        <v>1775000.8015000001</v>
      </c>
      <c r="G44" s="9">
        <v>1683.33</v>
      </c>
      <c r="H44" s="9">
        <v>1643.11</v>
      </c>
      <c r="I44" s="30" t="s">
        <v>284</v>
      </c>
      <c r="J44" s="9">
        <v>1642.1381835899999</v>
      </c>
      <c r="K44" s="29">
        <f t="shared" si="4"/>
        <v>-0.97181640999997398</v>
      </c>
      <c r="L44" s="29">
        <f t="shared" si="5"/>
        <v>0.94442713474523754</v>
      </c>
      <c r="N44" s="28">
        <f t="shared" si="6"/>
        <v>0.97181640999997398</v>
      </c>
      <c r="O44" s="30">
        <v>42</v>
      </c>
      <c r="P44" s="28">
        <f t="shared" si="3"/>
        <v>0.77777777777777779</v>
      </c>
    </row>
    <row r="45" spans="1:16">
      <c r="A45" s="30" t="s">
        <v>1136</v>
      </c>
      <c r="B45" s="30" t="s">
        <v>402</v>
      </c>
      <c r="C45" s="30" t="s">
        <v>1137</v>
      </c>
      <c r="D45" s="30" t="s">
        <v>1138</v>
      </c>
      <c r="E45" s="11">
        <v>2842030.9961000001</v>
      </c>
      <c r="F45" s="11">
        <v>1776805.9622</v>
      </c>
      <c r="G45" s="9">
        <v>2049.62</v>
      </c>
      <c r="H45" s="9">
        <v>2024.71</v>
      </c>
      <c r="I45" s="30" t="s">
        <v>284</v>
      </c>
      <c r="J45" s="9">
        <v>2023.5471191399999</v>
      </c>
      <c r="K45" s="29">
        <f t="shared" si="4"/>
        <v>-1.1628808600000866</v>
      </c>
      <c r="L45" s="29">
        <f t="shared" si="5"/>
        <v>1.352291894554541</v>
      </c>
      <c r="N45" s="28">
        <f t="shared" si="6"/>
        <v>1.1628808600000866</v>
      </c>
      <c r="O45" s="30">
        <v>43</v>
      </c>
      <c r="P45" s="28">
        <f t="shared" si="3"/>
        <v>0.79629629629629628</v>
      </c>
    </row>
    <row r="46" spans="1:16">
      <c r="A46" s="30" t="s">
        <v>1200</v>
      </c>
      <c r="B46" s="30" t="s">
        <v>402</v>
      </c>
      <c r="C46" s="30" t="s">
        <v>1201</v>
      </c>
      <c r="D46" s="30" t="s">
        <v>1202</v>
      </c>
      <c r="E46" s="11">
        <v>2836646.8358</v>
      </c>
      <c r="F46" s="11">
        <v>1732773.6810999999</v>
      </c>
      <c r="G46" s="9">
        <v>2208.77</v>
      </c>
      <c r="H46" s="9">
        <v>2173.652</v>
      </c>
      <c r="I46" s="30" t="s">
        <v>284</v>
      </c>
      <c r="J46" s="9">
        <v>2172.4768066400002</v>
      </c>
      <c r="K46" s="29">
        <f t="shared" si="4"/>
        <v>-1.1751933599998665</v>
      </c>
      <c r="L46" s="29">
        <f t="shared" si="5"/>
        <v>1.3810794333877758</v>
      </c>
      <c r="N46" s="28">
        <f t="shared" si="6"/>
        <v>1.1751933599998665</v>
      </c>
      <c r="O46" s="30">
        <v>44</v>
      </c>
      <c r="P46" s="28">
        <f t="shared" si="3"/>
        <v>0.81481481481481477</v>
      </c>
    </row>
    <row r="47" spans="1:16">
      <c r="A47" s="30" t="s">
        <v>1191</v>
      </c>
      <c r="B47" s="30" t="s">
        <v>402</v>
      </c>
      <c r="C47" s="30" t="s">
        <v>1192</v>
      </c>
      <c r="D47" s="30" t="s">
        <v>1193</v>
      </c>
      <c r="E47" s="11">
        <v>2837098.9012000002</v>
      </c>
      <c r="F47" s="11">
        <v>1736153.8933000001</v>
      </c>
      <c r="G47" s="9">
        <v>2481.7600000000002</v>
      </c>
      <c r="H47" s="9">
        <v>2446.4609999999998</v>
      </c>
      <c r="I47" s="30" t="s">
        <v>284</v>
      </c>
      <c r="J47" s="9">
        <v>2447.6623535200001</v>
      </c>
      <c r="K47" s="29">
        <f t="shared" si="4"/>
        <v>1.2013535200003389</v>
      </c>
      <c r="L47" s="29">
        <f t="shared" si="5"/>
        <v>1.4432502800172047</v>
      </c>
      <c r="N47" s="28">
        <f t="shared" si="6"/>
        <v>1.2013535200003389</v>
      </c>
      <c r="O47" s="30">
        <v>45</v>
      </c>
      <c r="P47" s="28">
        <f t="shared" si="3"/>
        <v>0.83333333333333337</v>
      </c>
    </row>
    <row r="48" spans="1:16">
      <c r="A48" s="30" t="s">
        <v>1158</v>
      </c>
      <c r="B48" s="30" t="s">
        <v>402</v>
      </c>
      <c r="C48" s="30" t="s">
        <v>1159</v>
      </c>
      <c r="D48" s="30" t="s">
        <v>1160</v>
      </c>
      <c r="E48" s="11">
        <v>2837501.2747999998</v>
      </c>
      <c r="F48" s="11">
        <v>1753919.4820000001</v>
      </c>
      <c r="G48" s="9">
        <v>3163.28</v>
      </c>
      <c r="H48" s="9">
        <v>3125</v>
      </c>
      <c r="I48" s="30" t="s">
        <v>284</v>
      </c>
      <c r="J48" s="9">
        <v>3126.2170410200001</v>
      </c>
      <c r="K48" s="29">
        <f t="shared" si="4"/>
        <v>1.2170410200001243</v>
      </c>
      <c r="L48" s="29">
        <f t="shared" si="5"/>
        <v>1.4811888443629428</v>
      </c>
      <c r="N48" s="28">
        <f t="shared" si="6"/>
        <v>1.2170410200001243</v>
      </c>
      <c r="O48" s="30">
        <v>46</v>
      </c>
      <c r="P48" s="28">
        <f t="shared" si="3"/>
        <v>0.85185185185185186</v>
      </c>
    </row>
    <row r="49" spans="1:16">
      <c r="A49" s="30" t="s">
        <v>1218</v>
      </c>
      <c r="B49" s="30" t="s">
        <v>402</v>
      </c>
      <c r="C49" s="30" t="s">
        <v>1219</v>
      </c>
      <c r="D49" s="30" t="s">
        <v>1220</v>
      </c>
      <c r="E49" s="11">
        <v>2837735.3944999999</v>
      </c>
      <c r="F49" s="11">
        <v>1768915.1672</v>
      </c>
      <c r="G49" s="9">
        <v>2620.2600000000002</v>
      </c>
      <c r="H49" s="9">
        <v>2582.2199999999998</v>
      </c>
      <c r="I49" s="30" t="s">
        <v>284</v>
      </c>
      <c r="J49" s="9">
        <v>2580.9902343799999</v>
      </c>
      <c r="K49" s="29">
        <f t="shared" si="4"/>
        <v>-1.2297656199998528</v>
      </c>
      <c r="L49" s="29">
        <f t="shared" si="5"/>
        <v>1.5123234801336223</v>
      </c>
      <c r="N49" s="28">
        <f t="shared" si="6"/>
        <v>1.2297656199998528</v>
      </c>
      <c r="O49" s="30">
        <v>47</v>
      </c>
      <c r="P49" s="28">
        <f t="shared" si="3"/>
        <v>0.87037037037037035</v>
      </c>
    </row>
    <row r="50" spans="1:16">
      <c r="A50" s="30" t="s">
        <v>1221</v>
      </c>
      <c r="B50" s="30" t="s">
        <v>402</v>
      </c>
      <c r="C50" s="30" t="s">
        <v>1222</v>
      </c>
      <c r="D50" s="30" t="s">
        <v>1223</v>
      </c>
      <c r="E50" s="11">
        <v>2839901.2692999998</v>
      </c>
      <c r="F50" s="11">
        <v>1773362.7168000001</v>
      </c>
      <c r="G50" s="9">
        <v>2276.48</v>
      </c>
      <c r="H50" s="9">
        <v>2237.81</v>
      </c>
      <c r="I50" s="30" t="s">
        <v>284</v>
      </c>
      <c r="J50" s="9">
        <v>2236.5163574200001</v>
      </c>
      <c r="K50" s="29">
        <f t="shared" si="4"/>
        <v>-1.2936425799998688</v>
      </c>
      <c r="L50" s="29">
        <f t="shared" si="5"/>
        <v>1.6735111247887169</v>
      </c>
      <c r="N50" s="28">
        <f t="shared" si="6"/>
        <v>1.2936425799998688</v>
      </c>
      <c r="O50" s="30">
        <v>48</v>
      </c>
      <c r="P50" s="28">
        <f t="shared" si="3"/>
        <v>0.88888888888888884</v>
      </c>
    </row>
    <row r="51" spans="1:16">
      <c r="A51" s="31" t="s">
        <v>471</v>
      </c>
      <c r="B51" s="30" t="s">
        <v>402</v>
      </c>
      <c r="C51" s="30" t="s">
        <v>474</v>
      </c>
      <c r="D51" s="30" t="s">
        <v>475</v>
      </c>
      <c r="E51" s="11">
        <v>2774511.6587999999</v>
      </c>
      <c r="F51" s="11">
        <v>1724976.7172999999</v>
      </c>
      <c r="G51" s="9">
        <v>491.36</v>
      </c>
      <c r="H51" s="9">
        <v>461.54</v>
      </c>
      <c r="I51" s="30" t="s">
        <v>284</v>
      </c>
      <c r="J51" s="9">
        <v>462.90695190000002</v>
      </c>
      <c r="K51" s="29">
        <f t="shared" si="4"/>
        <v>1.3669519000000037</v>
      </c>
      <c r="L51" s="29">
        <f t="shared" si="5"/>
        <v>1.8685574969136201</v>
      </c>
      <c r="N51" s="28">
        <f t="shared" si="6"/>
        <v>1.3669519000000037</v>
      </c>
      <c r="O51" s="30">
        <v>49</v>
      </c>
      <c r="P51" s="28">
        <f t="shared" si="3"/>
        <v>0.90740740740740744</v>
      </c>
    </row>
    <row r="52" spans="1:16">
      <c r="A52" s="31" t="s">
        <v>391</v>
      </c>
      <c r="B52" s="30" t="s">
        <v>320</v>
      </c>
      <c r="C52" s="30" t="s">
        <v>392</v>
      </c>
      <c r="D52" s="30" t="s">
        <v>393</v>
      </c>
      <c r="E52" s="11">
        <v>2795106.9523999998</v>
      </c>
      <c r="F52" s="11">
        <v>1794070.4816999999</v>
      </c>
      <c r="G52" s="9">
        <v>600.77</v>
      </c>
      <c r="H52" s="9">
        <v>563.68700000000001</v>
      </c>
      <c r="I52" s="30" t="s">
        <v>284</v>
      </c>
      <c r="J52" s="9">
        <v>565.13970946999996</v>
      </c>
      <c r="K52" s="29">
        <f t="shared" si="4"/>
        <v>1.4527094699999452</v>
      </c>
      <c r="L52" s="29">
        <f t="shared" si="5"/>
        <v>2.1103648042275216</v>
      </c>
      <c r="N52" s="28">
        <f t="shared" si="6"/>
        <v>1.4527094699999452</v>
      </c>
      <c r="O52" s="30">
        <v>50</v>
      </c>
      <c r="P52" s="28">
        <f t="shared" si="3"/>
        <v>0.92592592592592593</v>
      </c>
    </row>
    <row r="53" spans="1:16">
      <c r="A53" s="30" t="s">
        <v>1182</v>
      </c>
      <c r="B53" s="30" t="s">
        <v>402</v>
      </c>
      <c r="C53" s="30" t="s">
        <v>1183</v>
      </c>
      <c r="D53" s="30" t="s">
        <v>1184</v>
      </c>
      <c r="E53" s="11">
        <v>2839617.3574999999</v>
      </c>
      <c r="F53" s="11">
        <v>1741721.0645000001</v>
      </c>
      <c r="G53" s="9">
        <v>2708.82</v>
      </c>
      <c r="H53" s="9">
        <v>2671.3760000000002</v>
      </c>
      <c r="I53" s="30" t="s">
        <v>284</v>
      </c>
      <c r="J53" s="9">
        <v>2673.0119628900002</v>
      </c>
      <c r="K53" s="29">
        <f t="shared" si="4"/>
        <v>1.6359628899999734</v>
      </c>
      <c r="L53" s="29">
        <f t="shared" si="5"/>
        <v>2.6763745774570653</v>
      </c>
      <c r="N53" s="28">
        <f t="shared" si="6"/>
        <v>1.6359628899999734</v>
      </c>
      <c r="O53" s="30">
        <v>51</v>
      </c>
      <c r="P53" s="28">
        <f t="shared" si="3"/>
        <v>0.94444444444444442</v>
      </c>
    </row>
    <row r="54" spans="1:16">
      <c r="A54" s="30" t="s">
        <v>1155</v>
      </c>
      <c r="B54" s="30" t="s">
        <v>402</v>
      </c>
      <c r="C54" s="30" t="s">
        <v>1156</v>
      </c>
      <c r="D54" s="30" t="s">
        <v>1157</v>
      </c>
      <c r="E54" s="11">
        <v>2840328.9270000001</v>
      </c>
      <c r="F54" s="11">
        <v>1756649.9435000001</v>
      </c>
      <c r="G54" s="9">
        <v>3399.16</v>
      </c>
      <c r="H54" s="9">
        <v>3360.39</v>
      </c>
      <c r="I54" s="30" t="s">
        <v>284</v>
      </c>
      <c r="J54" s="9">
        <v>3362.3447265599998</v>
      </c>
      <c r="K54" s="29">
        <f t="shared" si="4"/>
        <v>1.9547265599999264</v>
      </c>
      <c r="L54" s="29">
        <f t="shared" si="5"/>
        <v>3.8209559243691458</v>
      </c>
      <c r="N54" s="28">
        <f t="shared" si="6"/>
        <v>1.9547265599999264</v>
      </c>
      <c r="O54" s="30">
        <v>52</v>
      </c>
      <c r="P54" s="28">
        <f t="shared" si="3"/>
        <v>0.96296296296296291</v>
      </c>
    </row>
    <row r="55" spans="1:16">
      <c r="A55" s="30" t="s">
        <v>1152</v>
      </c>
      <c r="B55" s="30" t="s">
        <v>402</v>
      </c>
      <c r="C55" s="30" t="s">
        <v>1153</v>
      </c>
      <c r="D55" s="30" t="s">
        <v>1154</v>
      </c>
      <c r="E55" s="11">
        <v>2840241.8542999998</v>
      </c>
      <c r="F55" s="11">
        <v>1756771.9546999999</v>
      </c>
      <c r="G55" s="9">
        <v>3411.45</v>
      </c>
      <c r="H55" s="9">
        <v>3372.67</v>
      </c>
      <c r="I55" s="30" t="s">
        <v>284</v>
      </c>
      <c r="J55" s="9">
        <v>3374.9575195299999</v>
      </c>
      <c r="K55" s="29">
        <f t="shared" si="4"/>
        <v>2.2875195299998268</v>
      </c>
      <c r="L55" s="29">
        <f t="shared" si="5"/>
        <v>5.2327456001306283</v>
      </c>
      <c r="N55" s="28">
        <f t="shared" si="6"/>
        <v>2.2875195299998268</v>
      </c>
      <c r="O55" s="30">
        <v>53</v>
      </c>
      <c r="P55" s="28">
        <f t="shared" si="3"/>
        <v>0.98148148148148151</v>
      </c>
    </row>
    <row r="56" spans="1:16">
      <c r="A56" s="30" t="s">
        <v>1179</v>
      </c>
      <c r="B56" s="30" t="s">
        <v>402</v>
      </c>
      <c r="C56" s="30" t="s">
        <v>1180</v>
      </c>
      <c r="D56" s="30" t="s">
        <v>1181</v>
      </c>
      <c r="E56" s="11">
        <v>2839642.4778999998</v>
      </c>
      <c r="F56" s="11">
        <v>1741648.4550999999</v>
      </c>
      <c r="G56" s="9">
        <v>2708.46</v>
      </c>
      <c r="H56" s="9">
        <v>2671.0279999999998</v>
      </c>
      <c r="I56" s="30" t="s">
        <v>284</v>
      </c>
      <c r="J56" s="9">
        <v>2673.5661621099998</v>
      </c>
      <c r="K56" s="29">
        <f t="shared" si="4"/>
        <v>2.5381621100000302</v>
      </c>
      <c r="L56" s="29">
        <f t="shared" si="5"/>
        <v>6.4422668966398051</v>
      </c>
      <c r="N56" s="28">
        <f t="shared" si="6"/>
        <v>2.5381621100000302</v>
      </c>
      <c r="O56" s="30">
        <v>54</v>
      </c>
      <c r="P56" s="28">
        <f t="shared" si="3"/>
        <v>1</v>
      </c>
    </row>
  </sheetData>
  <sortState ref="A3:N61">
    <sortCondition ref="N3:N61"/>
  </sortState>
  <mergeCells count="3">
    <mergeCell ref="C1:D1"/>
    <mergeCell ref="E1:F1"/>
    <mergeCell ref="G1:H1"/>
  </mergeCells>
  <phoneticPr fontId="7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U51"/>
  <sheetViews>
    <sheetView topLeftCell="E1" workbookViewId="0">
      <selection activeCell="I3" sqref="I3:I51"/>
    </sheetView>
  </sheetViews>
  <sheetFormatPr defaultRowHeight="15"/>
  <cols>
    <col min="1" max="1" width="5.85546875" style="13" customWidth="1"/>
    <col min="2" max="2" width="15.7109375" bestFit="1" customWidth="1"/>
    <col min="3" max="3" width="16.42578125" customWidth="1"/>
    <col min="4" max="4" width="17.85546875" customWidth="1"/>
    <col min="5" max="5" width="12.7109375" customWidth="1"/>
    <col min="6" max="6" width="12.42578125" customWidth="1"/>
    <col min="7" max="7" width="14.42578125" bestFit="1" customWidth="1"/>
    <col min="10" max="10" width="9.5703125" bestFit="1" customWidth="1"/>
    <col min="11" max="11" width="9.28515625" bestFit="1" customWidth="1"/>
    <col min="12" max="12" width="9.5703125" bestFit="1" customWidth="1"/>
    <col min="15" max="15" width="10.140625" customWidth="1"/>
  </cols>
  <sheetData>
    <row r="1" spans="1:21">
      <c r="A1" s="14" t="s">
        <v>29</v>
      </c>
      <c r="B1" s="4" t="s">
        <v>54</v>
      </c>
      <c r="C1" s="36" t="s">
        <v>30</v>
      </c>
      <c r="D1" s="36"/>
      <c r="E1" s="36" t="s">
        <v>31</v>
      </c>
      <c r="F1" s="36"/>
      <c r="G1" s="36" t="s">
        <v>32</v>
      </c>
      <c r="H1" s="36"/>
      <c r="J1" s="4" t="s">
        <v>33</v>
      </c>
      <c r="K1" s="4" t="s">
        <v>34</v>
      </c>
      <c r="L1" s="4" t="s">
        <v>35</v>
      </c>
      <c r="N1" s="4" t="s">
        <v>509</v>
      </c>
      <c r="S1" s="4"/>
    </row>
    <row r="2" spans="1:21">
      <c r="A2" s="14" t="s">
        <v>36</v>
      </c>
      <c r="B2" s="4" t="s">
        <v>56</v>
      </c>
      <c r="C2" s="4" t="s">
        <v>37</v>
      </c>
      <c r="D2" s="4" t="s">
        <v>38</v>
      </c>
      <c r="E2" s="4" t="s">
        <v>39</v>
      </c>
      <c r="F2" s="4" t="s">
        <v>40</v>
      </c>
      <c r="G2" s="4" t="s">
        <v>41</v>
      </c>
      <c r="H2" s="4" t="s">
        <v>42</v>
      </c>
      <c r="I2" s="4" t="s">
        <v>43</v>
      </c>
      <c r="J2" s="4" t="s">
        <v>44</v>
      </c>
      <c r="K2" s="4" t="s">
        <v>45</v>
      </c>
      <c r="L2" s="4" t="s">
        <v>46</v>
      </c>
      <c r="N2" s="4" t="s">
        <v>513</v>
      </c>
      <c r="O2" s="4" t="s">
        <v>510</v>
      </c>
      <c r="P2" s="4" t="s">
        <v>511</v>
      </c>
      <c r="R2" s="5"/>
      <c r="S2" s="1" t="s">
        <v>514</v>
      </c>
      <c r="T2" s="4" t="s">
        <v>515</v>
      </c>
    </row>
    <row r="3" spans="1:21">
      <c r="A3" s="31" t="s">
        <v>64</v>
      </c>
      <c r="B3" s="30" t="s">
        <v>55</v>
      </c>
      <c r="C3" s="30" t="s">
        <v>65</v>
      </c>
      <c r="D3" s="30" t="s">
        <v>66</v>
      </c>
      <c r="E3" s="11">
        <v>2670714.699</v>
      </c>
      <c r="F3" s="11">
        <v>1626569.064</v>
      </c>
      <c r="G3" s="9">
        <v>113.78</v>
      </c>
      <c r="H3" s="9">
        <v>94.23</v>
      </c>
      <c r="I3" s="30" t="s">
        <v>67</v>
      </c>
      <c r="J3" s="9">
        <v>94.275894170000001</v>
      </c>
      <c r="K3" s="29">
        <f t="shared" ref="K3:K34" si="0">J3-H3</f>
        <v>4.5894169999996848E-2</v>
      </c>
      <c r="L3" s="29">
        <f t="shared" ref="L3:L34" si="1">K3*K3</f>
        <v>2.1062748399886108E-3</v>
      </c>
      <c r="N3">
        <f t="shared" ref="N3:N34" si="2">ABS(K3)</f>
        <v>4.5894169999996848E-2</v>
      </c>
      <c r="O3" s="2">
        <v>1</v>
      </c>
      <c r="P3">
        <f>O3/49</f>
        <v>2.0408163265306121E-2</v>
      </c>
      <c r="R3" s="6">
        <v>0.95</v>
      </c>
      <c r="S3" s="9">
        <f>PERCENTILE(N3:N51,0.95)</f>
        <v>1.5848346640000268</v>
      </c>
      <c r="T3" s="7">
        <f>S3/3.28083333</f>
        <v>0.48305857219514003</v>
      </c>
      <c r="U3" t="s">
        <v>518</v>
      </c>
    </row>
    <row r="4" spans="1:21">
      <c r="A4" s="31" t="s">
        <v>198</v>
      </c>
      <c r="B4" s="30" t="s">
        <v>181</v>
      </c>
      <c r="C4" s="30" t="s">
        <v>207</v>
      </c>
      <c r="D4" s="30" t="s">
        <v>208</v>
      </c>
      <c r="E4" s="11">
        <v>2951417.7949000001</v>
      </c>
      <c r="F4" s="11">
        <v>1630258.1993</v>
      </c>
      <c r="G4" s="9">
        <v>339.11</v>
      </c>
      <c r="H4" s="9">
        <v>309.798</v>
      </c>
      <c r="I4" s="30" t="s">
        <v>67</v>
      </c>
      <c r="J4" s="9">
        <v>309.74594115999997</v>
      </c>
      <c r="K4" s="29">
        <f t="shared" si="0"/>
        <v>-5.2058840000029249E-2</v>
      </c>
      <c r="L4" s="29">
        <f t="shared" si="1"/>
        <v>2.7101228221486453E-3</v>
      </c>
      <c r="N4" s="28">
        <f t="shared" si="2"/>
        <v>5.2058840000029249E-2</v>
      </c>
      <c r="O4" s="2">
        <v>2</v>
      </c>
      <c r="P4" s="28">
        <f t="shared" ref="P4:P51" si="3">O4/49</f>
        <v>4.0816326530612242E-2</v>
      </c>
    </row>
    <row r="5" spans="1:21">
      <c r="A5" s="31" t="s">
        <v>485</v>
      </c>
      <c r="B5" s="30" t="s">
        <v>402</v>
      </c>
      <c r="C5" s="30" t="s">
        <v>505</v>
      </c>
      <c r="D5" s="30" t="s">
        <v>506</v>
      </c>
      <c r="E5" s="11">
        <v>2805667.4802000001</v>
      </c>
      <c r="F5" s="11">
        <v>1671934.5134999999</v>
      </c>
      <c r="G5" s="9">
        <v>771.79</v>
      </c>
      <c r="H5" s="9">
        <v>745.851</v>
      </c>
      <c r="I5" s="30" t="s">
        <v>67</v>
      </c>
      <c r="J5" s="9">
        <v>745.93353271000001</v>
      </c>
      <c r="K5" s="29">
        <f t="shared" si="0"/>
        <v>8.2532710000009502E-2</v>
      </c>
      <c r="L5" s="29">
        <f t="shared" si="1"/>
        <v>6.8116482199456685E-3</v>
      </c>
      <c r="N5" s="28">
        <f t="shared" si="2"/>
        <v>8.2532710000009502E-2</v>
      </c>
      <c r="O5" s="2">
        <v>3</v>
      </c>
      <c r="P5" s="28">
        <f t="shared" si="3"/>
        <v>6.1224489795918366E-2</v>
      </c>
    </row>
    <row r="6" spans="1:21">
      <c r="A6" s="31" t="s">
        <v>68</v>
      </c>
      <c r="B6" s="30" t="s">
        <v>55</v>
      </c>
      <c r="C6" s="30" t="s">
        <v>69</v>
      </c>
      <c r="D6" s="30" t="s">
        <v>70</v>
      </c>
      <c r="E6" s="11">
        <v>2670849.09</v>
      </c>
      <c r="F6" s="11">
        <v>1626684.1767</v>
      </c>
      <c r="G6" s="9">
        <v>114.83</v>
      </c>
      <c r="H6" s="9">
        <v>94.87</v>
      </c>
      <c r="I6" s="30" t="s">
        <v>67</v>
      </c>
      <c r="J6" s="9">
        <v>94.778488159999995</v>
      </c>
      <c r="K6" s="29">
        <f t="shared" si="0"/>
        <v>-9.151184000000967E-2</v>
      </c>
      <c r="L6" s="29">
        <f t="shared" si="1"/>
        <v>8.3744168601873701E-3</v>
      </c>
      <c r="N6" s="28">
        <f t="shared" si="2"/>
        <v>9.151184000000967E-2</v>
      </c>
      <c r="O6" s="30">
        <v>4</v>
      </c>
      <c r="P6" s="28">
        <f t="shared" si="3"/>
        <v>8.1632653061224483E-2</v>
      </c>
    </row>
    <row r="7" spans="1:21">
      <c r="A7" s="31" t="s">
        <v>486</v>
      </c>
      <c r="B7" s="30" t="s">
        <v>402</v>
      </c>
      <c r="C7" s="30" t="s">
        <v>507</v>
      </c>
      <c r="D7" s="30" t="s">
        <v>508</v>
      </c>
      <c r="E7" s="11">
        <v>2805648.5724999998</v>
      </c>
      <c r="F7" s="11">
        <v>1672045.7956000001</v>
      </c>
      <c r="G7" s="9">
        <v>764.95</v>
      </c>
      <c r="H7" s="9">
        <v>739.00099999999998</v>
      </c>
      <c r="I7" s="30" t="s">
        <v>67</v>
      </c>
      <c r="J7" s="9">
        <v>738.89978026999995</v>
      </c>
      <c r="K7" s="29">
        <f t="shared" si="0"/>
        <v>-0.10121973000002527</v>
      </c>
      <c r="L7" s="29">
        <f t="shared" si="1"/>
        <v>1.0245433741278015E-2</v>
      </c>
      <c r="N7" s="28">
        <f t="shared" si="2"/>
        <v>0.10121973000002527</v>
      </c>
      <c r="O7" s="30">
        <v>5</v>
      </c>
      <c r="P7" s="28">
        <f t="shared" si="3"/>
        <v>0.10204081632653061</v>
      </c>
    </row>
    <row r="8" spans="1:21">
      <c r="A8" s="31" t="s">
        <v>394</v>
      </c>
      <c r="B8" s="30" t="s">
        <v>320</v>
      </c>
      <c r="C8" s="30" t="s">
        <v>396</v>
      </c>
      <c r="D8" s="30" t="s">
        <v>397</v>
      </c>
      <c r="E8" s="11">
        <v>2874425.1677999999</v>
      </c>
      <c r="F8" s="11">
        <v>2099609.5145999999</v>
      </c>
      <c r="G8" s="9">
        <v>3016.62</v>
      </c>
      <c r="H8" s="9">
        <v>2959.3049999999998</v>
      </c>
      <c r="I8" s="30" t="s">
        <v>67</v>
      </c>
      <c r="J8" s="9">
        <v>2959.4223632799999</v>
      </c>
      <c r="K8" s="29">
        <f t="shared" si="0"/>
        <v>0.11736328000006324</v>
      </c>
      <c r="L8" s="29">
        <f t="shared" si="1"/>
        <v>1.3774139492373244E-2</v>
      </c>
      <c r="N8" s="28">
        <f t="shared" si="2"/>
        <v>0.11736328000006324</v>
      </c>
      <c r="O8" s="30">
        <v>6</v>
      </c>
      <c r="P8" s="28">
        <f t="shared" si="3"/>
        <v>0.12244897959183673</v>
      </c>
    </row>
    <row r="9" spans="1:21">
      <c r="A9" s="13">
        <v>9018</v>
      </c>
      <c r="B9" s="28" t="s">
        <v>320</v>
      </c>
      <c r="C9" s="28" t="s">
        <v>23</v>
      </c>
      <c r="D9" s="28" t="s">
        <v>24</v>
      </c>
      <c r="E9" s="11">
        <v>2860395.6609999998</v>
      </c>
      <c r="F9" s="11">
        <v>2069565.2420000001</v>
      </c>
      <c r="G9" s="9">
        <v>2716.4659999999999</v>
      </c>
      <c r="H9" s="9">
        <v>2659.2381999999998</v>
      </c>
      <c r="I9" s="30" t="s">
        <v>67</v>
      </c>
      <c r="J9" s="9">
        <v>2659.1044921900002</v>
      </c>
      <c r="K9" s="29">
        <f t="shared" si="0"/>
        <v>-0.13370780999957788</v>
      </c>
      <c r="L9" s="29">
        <f t="shared" si="1"/>
        <v>1.7877778454883218E-2</v>
      </c>
      <c r="N9" s="28">
        <f t="shared" si="2"/>
        <v>0.13370780999957788</v>
      </c>
      <c r="O9" s="30">
        <v>7</v>
      </c>
      <c r="P9" s="28">
        <f t="shared" si="3"/>
        <v>0.14285714285714285</v>
      </c>
    </row>
    <row r="10" spans="1:21">
      <c r="A10" s="31" t="s">
        <v>74</v>
      </c>
      <c r="B10" s="30" t="s">
        <v>55</v>
      </c>
      <c r="C10" s="30" t="s">
        <v>75</v>
      </c>
      <c r="D10" s="30" t="s">
        <v>76</v>
      </c>
      <c r="E10" s="11">
        <v>2702271.6386000002</v>
      </c>
      <c r="F10" s="11">
        <v>1663399.0817</v>
      </c>
      <c r="G10" s="9">
        <v>46.17</v>
      </c>
      <c r="H10" s="9">
        <v>23.62</v>
      </c>
      <c r="I10" s="30" t="s">
        <v>67</v>
      </c>
      <c r="J10" s="9">
        <v>23.763256070000001</v>
      </c>
      <c r="K10" s="29">
        <f t="shared" si="0"/>
        <v>0.14325606999999962</v>
      </c>
      <c r="L10" s="29">
        <f t="shared" si="1"/>
        <v>2.0522301591844792E-2</v>
      </c>
      <c r="N10" s="28">
        <f t="shared" si="2"/>
        <v>0.14325606999999962</v>
      </c>
      <c r="O10" s="30">
        <v>8</v>
      </c>
      <c r="P10" s="28">
        <f t="shared" si="3"/>
        <v>0.16326530612244897</v>
      </c>
    </row>
    <row r="11" spans="1:21">
      <c r="A11" s="31" t="s">
        <v>197</v>
      </c>
      <c r="B11" s="30" t="s">
        <v>181</v>
      </c>
      <c r="C11" s="30" t="s">
        <v>205</v>
      </c>
      <c r="D11" s="30" t="s">
        <v>206</v>
      </c>
      <c r="E11" s="11">
        <v>2951504.1115999999</v>
      </c>
      <c r="F11" s="11">
        <v>1630260.8970999999</v>
      </c>
      <c r="G11" s="9">
        <v>339.22</v>
      </c>
      <c r="H11" s="9">
        <v>309.90100000000001</v>
      </c>
      <c r="I11" s="30" t="s">
        <v>67</v>
      </c>
      <c r="J11" s="9">
        <v>309.75552368000001</v>
      </c>
      <c r="K11" s="29">
        <f t="shared" si="0"/>
        <v>-0.14547632000000021</v>
      </c>
      <c r="L11" s="29">
        <f t="shared" si="1"/>
        <v>2.1163359680742462E-2</v>
      </c>
      <c r="N11" s="28">
        <f t="shared" si="2"/>
        <v>0.14547632000000021</v>
      </c>
      <c r="O11" s="30">
        <v>9</v>
      </c>
      <c r="P11" s="28">
        <f t="shared" si="3"/>
        <v>0.18367346938775511</v>
      </c>
    </row>
    <row r="12" spans="1:21">
      <c r="A12" s="13">
        <v>9011</v>
      </c>
      <c r="B12" s="30" t="s">
        <v>402</v>
      </c>
      <c r="C12" s="28" t="s">
        <v>9</v>
      </c>
      <c r="D12" s="28" t="s">
        <v>10</v>
      </c>
      <c r="E12" s="11">
        <v>2771428.3849999998</v>
      </c>
      <c r="F12" s="11">
        <v>1682064.101</v>
      </c>
      <c r="G12" s="9">
        <v>253.869</v>
      </c>
      <c r="H12" s="9">
        <v>229.42930000000001</v>
      </c>
      <c r="I12" s="30" t="s">
        <v>67</v>
      </c>
      <c r="J12" s="9">
        <v>229.59092712</v>
      </c>
      <c r="K12" s="29">
        <f t="shared" si="0"/>
        <v>0.16162711999999146</v>
      </c>
      <c r="L12" s="29">
        <f t="shared" si="1"/>
        <v>2.6123325919491642E-2</v>
      </c>
      <c r="N12" s="28">
        <f t="shared" si="2"/>
        <v>0.16162711999999146</v>
      </c>
      <c r="O12" s="30">
        <v>10</v>
      </c>
      <c r="P12" s="28">
        <f t="shared" si="3"/>
        <v>0.20408163265306123</v>
      </c>
    </row>
    <row r="13" spans="1:21">
      <c r="A13" s="13">
        <v>9015</v>
      </c>
      <c r="B13" s="30" t="s">
        <v>253</v>
      </c>
      <c r="C13" s="28" t="s">
        <v>17</v>
      </c>
      <c r="D13" s="28" t="s">
        <v>18</v>
      </c>
      <c r="E13" s="11">
        <v>2714163.182</v>
      </c>
      <c r="F13" s="11">
        <v>1650900.3130000001</v>
      </c>
      <c r="G13" s="9">
        <v>59.042000000000002</v>
      </c>
      <c r="H13" s="9">
        <v>37.603900000000003</v>
      </c>
      <c r="I13" s="30" t="s">
        <v>67</v>
      </c>
      <c r="J13" s="9">
        <v>37.7713356</v>
      </c>
      <c r="K13" s="29">
        <f t="shared" si="0"/>
        <v>0.16743559999999746</v>
      </c>
      <c r="L13" s="29">
        <f t="shared" si="1"/>
        <v>2.8034680147359152E-2</v>
      </c>
      <c r="N13" s="28">
        <f t="shared" si="2"/>
        <v>0.16743559999999746</v>
      </c>
      <c r="O13" s="30">
        <v>11</v>
      </c>
      <c r="P13" s="28">
        <f t="shared" si="3"/>
        <v>0.22448979591836735</v>
      </c>
    </row>
    <row r="14" spans="1:21">
      <c r="A14" s="13">
        <v>9004</v>
      </c>
      <c r="B14" s="28" t="s">
        <v>181</v>
      </c>
      <c r="C14" s="28" t="s">
        <v>1128</v>
      </c>
      <c r="D14" s="28" t="s">
        <v>1129</v>
      </c>
      <c r="E14" s="11">
        <v>2959582.1919999998</v>
      </c>
      <c r="F14" s="11">
        <v>1634804.398</v>
      </c>
      <c r="G14" s="9">
        <v>356.72199999999998</v>
      </c>
      <c r="H14" s="9">
        <v>326.62240000000003</v>
      </c>
      <c r="I14" s="30" t="s">
        <v>67</v>
      </c>
      <c r="J14" s="9">
        <v>326.80285644999998</v>
      </c>
      <c r="K14" s="29">
        <f t="shared" si="0"/>
        <v>0.18045644999995147</v>
      </c>
      <c r="L14" s="29">
        <f t="shared" si="1"/>
        <v>3.2564530346584984E-2</v>
      </c>
      <c r="N14" s="28">
        <f t="shared" si="2"/>
        <v>0.18045644999995147</v>
      </c>
      <c r="O14" s="30">
        <v>12</v>
      </c>
      <c r="P14" s="28">
        <f t="shared" si="3"/>
        <v>0.24489795918367346</v>
      </c>
    </row>
    <row r="15" spans="1:21">
      <c r="A15" s="13">
        <v>9008</v>
      </c>
      <c r="B15" s="28" t="s">
        <v>103</v>
      </c>
      <c r="C15" s="28" t="s">
        <v>3</v>
      </c>
      <c r="D15" s="28" t="s">
        <v>4</v>
      </c>
      <c r="E15" s="11">
        <v>2836045.156</v>
      </c>
      <c r="F15" s="11">
        <v>1631763.095</v>
      </c>
      <c r="G15" s="9">
        <v>195.26499999999999</v>
      </c>
      <c r="H15" s="9">
        <v>170.72669999999999</v>
      </c>
      <c r="I15" s="30" t="s">
        <v>67</v>
      </c>
      <c r="J15" s="9">
        <v>170.91546631</v>
      </c>
      <c r="K15" s="29">
        <f t="shared" si="0"/>
        <v>0.18876631000000543</v>
      </c>
      <c r="L15" s="29">
        <f t="shared" si="1"/>
        <v>3.5632719791018154E-2</v>
      </c>
      <c r="N15" s="28">
        <f t="shared" si="2"/>
        <v>0.18876631000000543</v>
      </c>
      <c r="O15" s="30">
        <v>13</v>
      </c>
      <c r="P15" s="28">
        <f t="shared" si="3"/>
        <v>0.26530612244897961</v>
      </c>
    </row>
    <row r="16" spans="1:21">
      <c r="A16" s="31" t="s">
        <v>395</v>
      </c>
      <c r="B16" s="30" t="s">
        <v>320</v>
      </c>
      <c r="C16" s="30" t="s">
        <v>398</v>
      </c>
      <c r="D16" s="30" t="s">
        <v>399</v>
      </c>
      <c r="E16" s="11">
        <v>2853329.5323000001</v>
      </c>
      <c r="F16" s="11">
        <v>1977862.0263</v>
      </c>
      <c r="G16" s="9">
        <v>2023.31</v>
      </c>
      <c r="H16" s="9">
        <v>1969.2059999999999</v>
      </c>
      <c r="I16" s="30" t="s">
        <v>67</v>
      </c>
      <c r="J16" s="9">
        <v>1969.3958740200001</v>
      </c>
      <c r="K16" s="29">
        <f t="shared" si="0"/>
        <v>0.18987402000016118</v>
      </c>
      <c r="L16" s="29">
        <f t="shared" si="1"/>
        <v>3.6052143471021605E-2</v>
      </c>
      <c r="N16" s="28">
        <f t="shared" si="2"/>
        <v>0.18987402000016118</v>
      </c>
      <c r="O16" s="30">
        <v>14</v>
      </c>
      <c r="P16" s="28">
        <f t="shared" si="3"/>
        <v>0.2857142857142857</v>
      </c>
    </row>
    <row r="17" spans="1:16">
      <c r="A17" s="31" t="s">
        <v>77</v>
      </c>
      <c r="B17" s="30" t="s">
        <v>55</v>
      </c>
      <c r="C17" s="30" t="s">
        <v>78</v>
      </c>
      <c r="D17" s="30" t="s">
        <v>79</v>
      </c>
      <c r="E17" s="11">
        <v>2716790.7508</v>
      </c>
      <c r="F17" s="11">
        <v>1610219.9223</v>
      </c>
      <c r="G17" s="9">
        <v>54.17</v>
      </c>
      <c r="H17" s="9">
        <v>35.64</v>
      </c>
      <c r="I17" s="30" t="s">
        <v>67</v>
      </c>
      <c r="J17" s="9">
        <v>35.84376907</v>
      </c>
      <c r="K17" s="29">
        <f t="shared" si="0"/>
        <v>0.20376906999999989</v>
      </c>
      <c r="L17" s="29">
        <f t="shared" si="1"/>
        <v>4.1521833888664851E-2</v>
      </c>
      <c r="N17" s="28">
        <f t="shared" si="2"/>
        <v>0.20376906999999989</v>
      </c>
      <c r="O17" s="30">
        <v>15</v>
      </c>
      <c r="P17" s="28">
        <f t="shared" si="3"/>
        <v>0.30612244897959184</v>
      </c>
    </row>
    <row r="18" spans="1:16">
      <c r="A18" s="31" t="s">
        <v>481</v>
      </c>
      <c r="B18" s="30" t="s">
        <v>402</v>
      </c>
      <c r="C18" s="30" t="s">
        <v>497</v>
      </c>
      <c r="D18" s="30" t="s">
        <v>498</v>
      </c>
      <c r="E18" s="11">
        <v>2786974.8336</v>
      </c>
      <c r="F18" s="11">
        <v>1725454.6481999999</v>
      </c>
      <c r="G18" s="9">
        <v>471.5</v>
      </c>
      <c r="H18" s="9">
        <v>440.85</v>
      </c>
      <c r="I18" s="30" t="s">
        <v>67</v>
      </c>
      <c r="J18" s="9">
        <v>441.05828857</v>
      </c>
      <c r="K18" s="29">
        <f t="shared" si="0"/>
        <v>0.20828856999997925</v>
      </c>
      <c r="L18" s="29">
        <f t="shared" si="1"/>
        <v>4.3384128392636251E-2</v>
      </c>
      <c r="N18" s="28">
        <f t="shared" si="2"/>
        <v>0.20828856999997925</v>
      </c>
      <c r="O18" s="30">
        <v>16</v>
      </c>
      <c r="P18" s="28">
        <f t="shared" si="3"/>
        <v>0.32653061224489793</v>
      </c>
    </row>
    <row r="19" spans="1:16">
      <c r="A19" s="13">
        <v>9001</v>
      </c>
      <c r="B19" s="28" t="s">
        <v>216</v>
      </c>
      <c r="C19" s="28" t="s">
        <v>1122</v>
      </c>
      <c r="D19" s="28" t="s">
        <v>1123</v>
      </c>
      <c r="E19" s="11">
        <v>3047360.2760000001</v>
      </c>
      <c r="F19" s="11">
        <v>1598118.1470000001</v>
      </c>
      <c r="G19" s="9">
        <v>444.64699999999999</v>
      </c>
      <c r="H19" s="9">
        <v>413.34469999999999</v>
      </c>
      <c r="I19" s="30" t="s">
        <v>67</v>
      </c>
      <c r="J19" s="9">
        <v>413.55999756</v>
      </c>
      <c r="K19" s="29">
        <f t="shared" si="0"/>
        <v>0.21529756000001044</v>
      </c>
      <c r="L19" s="29">
        <f t="shared" si="1"/>
        <v>4.6353039341958092E-2</v>
      </c>
      <c r="N19" s="28">
        <f t="shared" si="2"/>
        <v>0.21529756000001044</v>
      </c>
      <c r="O19" s="30">
        <v>17</v>
      </c>
      <c r="P19" s="28">
        <f t="shared" si="3"/>
        <v>0.34693877551020408</v>
      </c>
    </row>
    <row r="20" spans="1:16">
      <c r="A20" s="31" t="s">
        <v>478</v>
      </c>
      <c r="B20" s="30" t="s">
        <v>402</v>
      </c>
      <c r="C20" s="30" t="s">
        <v>491</v>
      </c>
      <c r="D20" s="30" t="s">
        <v>492</v>
      </c>
      <c r="E20" s="11">
        <v>2755899.3243999998</v>
      </c>
      <c r="F20" s="11">
        <v>1770687.3395</v>
      </c>
      <c r="G20" s="9">
        <v>59.1</v>
      </c>
      <c r="H20" s="9">
        <v>27.04</v>
      </c>
      <c r="I20" s="30" t="s">
        <v>67</v>
      </c>
      <c r="J20" s="9">
        <v>27.26129341</v>
      </c>
      <c r="K20" s="29">
        <f t="shared" si="0"/>
        <v>0.22129341000000124</v>
      </c>
      <c r="L20" s="29">
        <f t="shared" si="1"/>
        <v>4.8970773309428652E-2</v>
      </c>
      <c r="N20" s="28">
        <f t="shared" si="2"/>
        <v>0.22129341000000124</v>
      </c>
      <c r="O20" s="30">
        <v>18</v>
      </c>
      <c r="P20" s="28">
        <f t="shared" si="3"/>
        <v>0.36734693877551022</v>
      </c>
    </row>
    <row r="21" spans="1:16">
      <c r="A21" s="13">
        <v>9016</v>
      </c>
      <c r="B21" s="28" t="s">
        <v>320</v>
      </c>
      <c r="C21" s="28" t="s">
        <v>19</v>
      </c>
      <c r="D21" s="28" t="s">
        <v>20</v>
      </c>
      <c r="E21" s="11">
        <v>2862224.3250000002</v>
      </c>
      <c r="F21" s="11">
        <v>2072793.115</v>
      </c>
      <c r="G21" s="9">
        <v>2776.9009999999998</v>
      </c>
      <c r="H21" s="9">
        <v>2719.6221</v>
      </c>
      <c r="I21" s="30" t="s">
        <v>67</v>
      </c>
      <c r="J21" s="9">
        <v>2719.8520507799999</v>
      </c>
      <c r="K21" s="29">
        <f t="shared" si="0"/>
        <v>0.22995077999985369</v>
      </c>
      <c r="L21" s="29">
        <f t="shared" si="1"/>
        <v>5.2877361222541115E-2</v>
      </c>
      <c r="N21" s="28">
        <f t="shared" si="2"/>
        <v>0.22995077999985369</v>
      </c>
      <c r="O21" s="30">
        <v>19</v>
      </c>
      <c r="P21" s="28">
        <f t="shared" si="3"/>
        <v>0.38775510204081631</v>
      </c>
    </row>
    <row r="22" spans="1:16">
      <c r="A22" s="13">
        <v>9014</v>
      </c>
      <c r="B22" s="30" t="s">
        <v>253</v>
      </c>
      <c r="C22" s="28" t="s">
        <v>15</v>
      </c>
      <c r="D22" s="28" t="s">
        <v>16</v>
      </c>
      <c r="E22" s="11">
        <v>2714254.2680000002</v>
      </c>
      <c r="F22" s="11">
        <v>1648744.362</v>
      </c>
      <c r="G22" s="9">
        <v>53.735999999999997</v>
      </c>
      <c r="H22" s="9">
        <v>32.455300000000001</v>
      </c>
      <c r="I22" s="30" t="s">
        <v>67</v>
      </c>
      <c r="J22" s="9">
        <v>32.690891270000002</v>
      </c>
      <c r="K22" s="29">
        <f t="shared" si="0"/>
        <v>0.23559127000000046</v>
      </c>
      <c r="L22" s="29">
        <f t="shared" si="1"/>
        <v>5.550324650021312E-2</v>
      </c>
      <c r="N22" s="28">
        <f t="shared" si="2"/>
        <v>0.23559127000000046</v>
      </c>
      <c r="O22" s="30">
        <v>20</v>
      </c>
      <c r="P22" s="28">
        <f t="shared" si="3"/>
        <v>0.40816326530612246</v>
      </c>
    </row>
    <row r="23" spans="1:16">
      <c r="A23" s="31" t="s">
        <v>479</v>
      </c>
      <c r="B23" s="30" t="s">
        <v>402</v>
      </c>
      <c r="C23" s="30" t="s">
        <v>493</v>
      </c>
      <c r="D23" s="30" t="s">
        <v>494</v>
      </c>
      <c r="E23" s="11">
        <v>2756097.6814000001</v>
      </c>
      <c r="F23" s="11">
        <v>1770685.4909000001</v>
      </c>
      <c r="G23" s="9">
        <v>58.66</v>
      </c>
      <c r="H23" s="9">
        <v>26.6</v>
      </c>
      <c r="I23" s="30" t="s">
        <v>67</v>
      </c>
      <c r="J23" s="9">
        <v>26.854953770000002</v>
      </c>
      <c r="K23" s="29">
        <f t="shared" si="0"/>
        <v>0.25495377000000019</v>
      </c>
      <c r="L23" s="29">
        <f t="shared" si="1"/>
        <v>6.5001424837212995E-2</v>
      </c>
      <c r="N23" s="28">
        <f t="shared" si="2"/>
        <v>0.25495377000000019</v>
      </c>
      <c r="O23" s="30">
        <v>21</v>
      </c>
      <c r="P23" s="28">
        <f t="shared" si="3"/>
        <v>0.42857142857142855</v>
      </c>
    </row>
    <row r="24" spans="1:16">
      <c r="A24" s="31" t="s">
        <v>195</v>
      </c>
      <c r="B24" s="30" t="s">
        <v>181</v>
      </c>
      <c r="C24" s="30" t="s">
        <v>201</v>
      </c>
      <c r="D24" s="30" t="s">
        <v>202</v>
      </c>
      <c r="E24" s="11">
        <v>2923627.7963</v>
      </c>
      <c r="F24" s="11">
        <v>1630788.6516</v>
      </c>
      <c r="G24" s="9">
        <v>228.52</v>
      </c>
      <c r="H24" s="9">
        <v>200.375</v>
      </c>
      <c r="I24" s="30" t="s">
        <v>67</v>
      </c>
      <c r="J24" s="9">
        <v>200.64079285</v>
      </c>
      <c r="K24" s="29">
        <f t="shared" si="0"/>
        <v>0.26579284999999686</v>
      </c>
      <c r="L24" s="29">
        <f t="shared" si="1"/>
        <v>7.0645839111120837E-2</v>
      </c>
      <c r="N24" s="28">
        <f t="shared" si="2"/>
        <v>0.26579284999999686</v>
      </c>
      <c r="O24" s="30">
        <v>22</v>
      </c>
      <c r="P24" s="28">
        <f t="shared" si="3"/>
        <v>0.44897959183673469</v>
      </c>
    </row>
    <row r="25" spans="1:16">
      <c r="A25" s="13">
        <v>9017</v>
      </c>
      <c r="B25" s="28" t="s">
        <v>320</v>
      </c>
      <c r="C25" s="28" t="s">
        <v>21</v>
      </c>
      <c r="D25" s="28" t="s">
        <v>22</v>
      </c>
      <c r="E25" s="11">
        <v>2866190.8360000001</v>
      </c>
      <c r="F25" s="11">
        <v>2079646.2450000001</v>
      </c>
      <c r="G25" s="9">
        <v>3032.9960000000001</v>
      </c>
      <c r="H25" s="9">
        <v>2975.6489000000001</v>
      </c>
      <c r="I25" s="30" t="s">
        <v>67</v>
      </c>
      <c r="J25" s="9">
        <v>2975.9160156299999</v>
      </c>
      <c r="K25" s="29">
        <f t="shared" si="0"/>
        <v>0.26711562999980742</v>
      </c>
      <c r="L25" s="29">
        <f t="shared" si="1"/>
        <v>7.1350759790194021E-2</v>
      </c>
      <c r="N25" s="28">
        <f t="shared" si="2"/>
        <v>0.26711562999980742</v>
      </c>
      <c r="O25" s="30">
        <v>23</v>
      </c>
      <c r="P25" s="28">
        <f t="shared" si="3"/>
        <v>0.46938775510204084</v>
      </c>
    </row>
    <row r="26" spans="1:16">
      <c r="A26" s="31" t="s">
        <v>86</v>
      </c>
      <c r="B26" s="30" t="s">
        <v>55</v>
      </c>
      <c r="C26" s="30" t="s">
        <v>87</v>
      </c>
      <c r="D26" s="30" t="s">
        <v>88</v>
      </c>
      <c r="E26" s="11">
        <v>2744663.5271000001</v>
      </c>
      <c r="F26" s="11">
        <v>1650290.9887000001</v>
      </c>
      <c r="G26" s="9">
        <v>170.91</v>
      </c>
      <c r="H26" s="9">
        <v>148.16999999999999</v>
      </c>
      <c r="I26" s="30" t="s">
        <v>67</v>
      </c>
      <c r="J26" s="9">
        <v>148.47062682999999</v>
      </c>
      <c r="K26" s="29">
        <f t="shared" si="0"/>
        <v>0.30062682999999879</v>
      </c>
      <c r="L26" s="29">
        <f t="shared" si="1"/>
        <v>9.0376490915848179E-2</v>
      </c>
      <c r="N26" s="28">
        <f t="shared" si="2"/>
        <v>0.30062682999999879</v>
      </c>
      <c r="O26" s="30">
        <v>24</v>
      </c>
      <c r="P26" s="28">
        <f t="shared" si="3"/>
        <v>0.48979591836734693</v>
      </c>
    </row>
    <row r="27" spans="1:16">
      <c r="A27" s="31" t="s">
        <v>196</v>
      </c>
      <c r="B27" s="30" t="s">
        <v>181</v>
      </c>
      <c r="C27" s="30" t="s">
        <v>203</v>
      </c>
      <c r="D27" s="30" t="s">
        <v>204</v>
      </c>
      <c r="E27" s="11">
        <v>2923695.1126999999</v>
      </c>
      <c r="F27" s="11">
        <v>1630859.9811</v>
      </c>
      <c r="G27" s="9">
        <v>229.13</v>
      </c>
      <c r="H27" s="9">
        <v>200.97499999999999</v>
      </c>
      <c r="I27" s="30" t="s">
        <v>67</v>
      </c>
      <c r="J27" s="9">
        <v>201.28924560999999</v>
      </c>
      <c r="K27" s="29">
        <f t="shared" si="0"/>
        <v>0.3142456100000004</v>
      </c>
      <c r="L27" s="29">
        <f t="shared" si="1"/>
        <v>9.8750303404272349E-2</v>
      </c>
      <c r="N27" s="28">
        <f t="shared" si="2"/>
        <v>0.3142456100000004</v>
      </c>
      <c r="O27" s="30">
        <v>25</v>
      </c>
      <c r="P27" s="28">
        <f t="shared" si="3"/>
        <v>0.51020408163265307</v>
      </c>
    </row>
    <row r="28" spans="1:16">
      <c r="A28" s="31" t="s">
        <v>152</v>
      </c>
      <c r="B28" s="30" t="s">
        <v>103</v>
      </c>
      <c r="C28" s="30" t="s">
        <v>165</v>
      </c>
      <c r="D28" s="30" t="s">
        <v>166</v>
      </c>
      <c r="E28" s="11">
        <v>2819677.8355999999</v>
      </c>
      <c r="F28" s="11">
        <v>1634497.2805000001</v>
      </c>
      <c r="G28" s="9">
        <v>265.5</v>
      </c>
      <c r="H28" s="9">
        <v>241.56299999999999</v>
      </c>
      <c r="I28" s="30" t="s">
        <v>67</v>
      </c>
      <c r="J28" s="9">
        <v>241.89430236999999</v>
      </c>
      <c r="K28" s="29">
        <f t="shared" si="0"/>
        <v>0.33130237000000307</v>
      </c>
      <c r="L28" s="29">
        <f t="shared" si="1"/>
        <v>0.10976126036761893</v>
      </c>
      <c r="N28" s="28">
        <f t="shared" si="2"/>
        <v>0.33130237000000307</v>
      </c>
      <c r="O28" s="30">
        <v>26</v>
      </c>
      <c r="P28" s="28">
        <f t="shared" si="3"/>
        <v>0.53061224489795922</v>
      </c>
    </row>
    <row r="29" spans="1:16">
      <c r="A29" s="13">
        <v>9013</v>
      </c>
      <c r="B29" s="30" t="s">
        <v>253</v>
      </c>
      <c r="C29" s="28" t="s">
        <v>13</v>
      </c>
      <c r="D29" s="28" t="s">
        <v>14</v>
      </c>
      <c r="E29" s="11">
        <v>2713950.9440000001</v>
      </c>
      <c r="F29" s="11">
        <v>1644453.2139999999</v>
      </c>
      <c r="G29" s="9">
        <v>100.905</v>
      </c>
      <c r="H29" s="9">
        <v>79.937100000000001</v>
      </c>
      <c r="I29" s="30" t="s">
        <v>67</v>
      </c>
      <c r="J29" s="9">
        <v>80.367439270000006</v>
      </c>
      <c r="K29" s="29">
        <f t="shared" si="0"/>
        <v>0.4303392700000046</v>
      </c>
      <c r="L29" s="29">
        <f t="shared" si="1"/>
        <v>0.18519188730413685</v>
      </c>
      <c r="N29" s="28">
        <f t="shared" si="2"/>
        <v>0.4303392700000046</v>
      </c>
      <c r="O29" s="30">
        <v>27</v>
      </c>
      <c r="P29" s="28">
        <f t="shared" si="3"/>
        <v>0.55102040816326525</v>
      </c>
    </row>
    <row r="30" spans="1:16">
      <c r="A30" s="31" t="s">
        <v>71</v>
      </c>
      <c r="B30" s="30" t="s">
        <v>55</v>
      </c>
      <c r="C30" s="30" t="s">
        <v>72</v>
      </c>
      <c r="D30" s="30" t="s">
        <v>73</v>
      </c>
      <c r="E30" s="11">
        <v>2702361.4533000002</v>
      </c>
      <c r="F30" s="11">
        <v>1663428.9410000001</v>
      </c>
      <c r="G30" s="9">
        <v>46.07</v>
      </c>
      <c r="H30" s="9">
        <v>23.53</v>
      </c>
      <c r="I30" s="30" t="s">
        <v>67</v>
      </c>
      <c r="J30" s="9">
        <v>23.970108029999999</v>
      </c>
      <c r="K30" s="29">
        <f t="shared" si="0"/>
        <v>0.44010802999999754</v>
      </c>
      <c r="L30" s="29">
        <f t="shared" si="1"/>
        <v>0.19369507807047873</v>
      </c>
      <c r="N30" s="28">
        <f t="shared" si="2"/>
        <v>0.44010802999999754</v>
      </c>
      <c r="O30" s="30">
        <v>28</v>
      </c>
      <c r="P30" s="28">
        <f t="shared" si="3"/>
        <v>0.5714285714285714</v>
      </c>
    </row>
    <row r="31" spans="1:16">
      <c r="A31" s="31" t="s">
        <v>80</v>
      </c>
      <c r="B31" s="30" t="s">
        <v>55</v>
      </c>
      <c r="C31" s="30" t="s">
        <v>81</v>
      </c>
      <c r="D31" s="30" t="s">
        <v>82</v>
      </c>
      <c r="E31" s="11">
        <v>2716828.4136000001</v>
      </c>
      <c r="F31" s="11">
        <v>1610316.6786</v>
      </c>
      <c r="G31" s="9">
        <v>54.34</v>
      </c>
      <c r="H31" s="9">
        <v>35.69</v>
      </c>
      <c r="I31" s="30" t="s">
        <v>67</v>
      </c>
      <c r="J31" s="9">
        <v>36.17428589</v>
      </c>
      <c r="K31" s="29">
        <f t="shared" si="0"/>
        <v>0.48428589000000244</v>
      </c>
      <c r="L31" s="29">
        <f t="shared" si="1"/>
        <v>0.23453282325309446</v>
      </c>
      <c r="N31" s="28">
        <f t="shared" si="2"/>
        <v>0.48428589000000244</v>
      </c>
      <c r="O31" s="30">
        <v>29</v>
      </c>
      <c r="P31" s="28">
        <f t="shared" si="3"/>
        <v>0.59183673469387754</v>
      </c>
    </row>
    <row r="32" spans="1:16">
      <c r="A32" s="13">
        <v>9003</v>
      </c>
      <c r="B32" s="28" t="s">
        <v>216</v>
      </c>
      <c r="C32" s="28" t="s">
        <v>1126</v>
      </c>
      <c r="D32" s="28" t="s">
        <v>1127</v>
      </c>
      <c r="E32" s="11">
        <v>3038597.5430000001</v>
      </c>
      <c r="F32" s="11">
        <v>1602716.388</v>
      </c>
      <c r="G32" s="9">
        <v>383.279</v>
      </c>
      <c r="H32" s="9">
        <v>352.19670000000002</v>
      </c>
      <c r="I32" s="30" t="s">
        <v>67</v>
      </c>
      <c r="J32" s="9">
        <v>352.74035644999998</v>
      </c>
      <c r="K32" s="29">
        <f t="shared" si="0"/>
        <v>0.54365644999995766</v>
      </c>
      <c r="L32" s="29">
        <f t="shared" si="1"/>
        <v>0.29556233562655648</v>
      </c>
      <c r="N32" s="28">
        <f t="shared" si="2"/>
        <v>0.54365644999995766</v>
      </c>
      <c r="O32" s="30">
        <v>30</v>
      </c>
      <c r="P32" s="28">
        <f t="shared" si="3"/>
        <v>0.61224489795918369</v>
      </c>
    </row>
    <row r="33" spans="1:16">
      <c r="A33" s="13">
        <v>9020</v>
      </c>
      <c r="B33" s="30" t="s">
        <v>402</v>
      </c>
      <c r="C33" s="28" t="s">
        <v>27</v>
      </c>
      <c r="D33" s="28" t="s">
        <v>28</v>
      </c>
      <c r="E33" s="11">
        <v>2789891.8</v>
      </c>
      <c r="F33" s="11">
        <v>1781266.111</v>
      </c>
      <c r="G33" s="9">
        <v>493.47300000000001</v>
      </c>
      <c r="H33" s="9">
        <v>459.21899999999999</v>
      </c>
      <c r="I33" s="30" t="s">
        <v>67</v>
      </c>
      <c r="J33" s="9">
        <v>459.76330566000001</v>
      </c>
      <c r="K33" s="29">
        <f t="shared" si="0"/>
        <v>0.54430566000002045</v>
      </c>
      <c r="L33" s="29">
        <f t="shared" si="1"/>
        <v>0.29626865150805787</v>
      </c>
      <c r="N33" s="28">
        <f t="shared" si="2"/>
        <v>0.54430566000002045</v>
      </c>
      <c r="O33" s="30">
        <v>31</v>
      </c>
      <c r="P33" s="28">
        <f t="shared" si="3"/>
        <v>0.63265306122448983</v>
      </c>
    </row>
    <row r="34" spans="1:16">
      <c r="A34" s="31" t="s">
        <v>156</v>
      </c>
      <c r="B34" s="30" t="s">
        <v>103</v>
      </c>
      <c r="C34" s="30" t="s">
        <v>173</v>
      </c>
      <c r="D34" s="30" t="s">
        <v>174</v>
      </c>
      <c r="E34" s="11">
        <v>2852834.9730000002</v>
      </c>
      <c r="F34" s="11">
        <v>1623336.6151999999</v>
      </c>
      <c r="G34" s="9">
        <v>166.26</v>
      </c>
      <c r="H34" s="9">
        <v>141.57</v>
      </c>
      <c r="I34" s="30" t="s">
        <v>67</v>
      </c>
      <c r="J34" s="9">
        <v>142.12278748</v>
      </c>
      <c r="K34" s="29">
        <f t="shared" si="0"/>
        <v>0.55278748000000633</v>
      </c>
      <c r="L34" s="29">
        <f t="shared" si="1"/>
        <v>0.30557399804475738</v>
      </c>
      <c r="N34" s="28">
        <f t="shared" si="2"/>
        <v>0.55278748000000633</v>
      </c>
      <c r="O34" s="30">
        <v>32</v>
      </c>
      <c r="P34" s="28">
        <f t="shared" si="3"/>
        <v>0.65306122448979587</v>
      </c>
    </row>
    <row r="35" spans="1:16">
      <c r="A35" s="13">
        <v>9010</v>
      </c>
      <c r="B35" s="30" t="s">
        <v>402</v>
      </c>
      <c r="C35" s="28" t="s">
        <v>7</v>
      </c>
      <c r="D35" s="28" t="s">
        <v>8</v>
      </c>
      <c r="E35" s="11">
        <v>2771293.6460000002</v>
      </c>
      <c r="F35" s="11">
        <v>1685096.9790000001</v>
      </c>
      <c r="G35" s="9">
        <v>246.05099999999999</v>
      </c>
      <c r="H35" s="9">
        <v>221.35400000000001</v>
      </c>
      <c r="I35" s="30" t="s">
        <v>67</v>
      </c>
      <c r="J35" s="9">
        <v>221.92282104</v>
      </c>
      <c r="K35" s="29">
        <f t="shared" ref="K35:K51" si="4">J35-H35</f>
        <v>0.5688210399999889</v>
      </c>
      <c r="L35" s="29">
        <f t="shared" ref="L35:L51" si="5">K35*K35</f>
        <v>0.32355737554666897</v>
      </c>
      <c r="N35" s="28">
        <f t="shared" ref="N35:N51" si="6">ABS(K35)</f>
        <v>0.5688210399999889</v>
      </c>
      <c r="O35" s="30">
        <v>33</v>
      </c>
      <c r="P35" s="28">
        <f t="shared" si="3"/>
        <v>0.67346938775510201</v>
      </c>
    </row>
    <row r="36" spans="1:16">
      <c r="A36" s="31" t="s">
        <v>155</v>
      </c>
      <c r="B36" s="30" t="s">
        <v>103</v>
      </c>
      <c r="C36" s="30" t="s">
        <v>171</v>
      </c>
      <c r="D36" s="30" t="s">
        <v>172</v>
      </c>
      <c r="E36" s="11">
        <v>2852705.7881999998</v>
      </c>
      <c r="F36" s="11">
        <v>1623273.1669999999</v>
      </c>
      <c r="G36" s="9">
        <v>166.67</v>
      </c>
      <c r="H36" s="9">
        <v>141.99</v>
      </c>
      <c r="I36" s="30" t="s">
        <v>67</v>
      </c>
      <c r="J36" s="9">
        <v>142.56167603</v>
      </c>
      <c r="K36" s="29">
        <f t="shared" si="4"/>
        <v>0.5716760299999919</v>
      </c>
      <c r="L36" s="29">
        <f t="shared" si="5"/>
        <v>0.32681348327655163</v>
      </c>
      <c r="N36" s="28">
        <f t="shared" si="6"/>
        <v>0.5716760299999919</v>
      </c>
      <c r="O36" s="30">
        <v>34</v>
      </c>
      <c r="P36" s="28">
        <f t="shared" si="3"/>
        <v>0.69387755102040816</v>
      </c>
    </row>
    <row r="37" spans="1:16">
      <c r="A37" s="31" t="s">
        <v>149</v>
      </c>
      <c r="B37" s="30" t="s">
        <v>103</v>
      </c>
      <c r="C37" s="30" t="s">
        <v>159</v>
      </c>
      <c r="D37" s="30" t="s">
        <v>160</v>
      </c>
      <c r="E37" s="11">
        <v>2790167.5144000002</v>
      </c>
      <c r="F37" s="11">
        <v>1666567.3188</v>
      </c>
      <c r="G37" s="9">
        <v>267.97000000000003</v>
      </c>
      <c r="H37" s="9">
        <v>243.64</v>
      </c>
      <c r="I37" s="30" t="s">
        <v>67</v>
      </c>
      <c r="J37" s="9">
        <v>244.21562195000001</v>
      </c>
      <c r="K37" s="29">
        <f t="shared" si="4"/>
        <v>0.57562195000002703</v>
      </c>
      <c r="L37" s="29">
        <f t="shared" si="5"/>
        <v>0.33134062932183361</v>
      </c>
      <c r="N37" s="28">
        <f t="shared" si="6"/>
        <v>0.57562195000002703</v>
      </c>
      <c r="O37" s="30">
        <v>35</v>
      </c>
      <c r="P37" s="28">
        <f t="shared" si="3"/>
        <v>0.7142857142857143</v>
      </c>
    </row>
    <row r="38" spans="1:16">
      <c r="A38" s="13">
        <v>9012</v>
      </c>
      <c r="B38" s="30" t="s">
        <v>402</v>
      </c>
      <c r="C38" s="28" t="s">
        <v>11</v>
      </c>
      <c r="D38" s="28" t="s">
        <v>12</v>
      </c>
      <c r="E38" s="11">
        <v>2764927.1919999998</v>
      </c>
      <c r="F38" s="11">
        <v>1682036.75</v>
      </c>
      <c r="G38" s="9">
        <v>195.535</v>
      </c>
      <c r="H38" s="9">
        <v>171.32380000000001</v>
      </c>
      <c r="I38" s="30" t="s">
        <v>67</v>
      </c>
      <c r="J38" s="9">
        <v>171.90164185</v>
      </c>
      <c r="K38" s="29">
        <f t="shared" si="4"/>
        <v>0.57784184999999866</v>
      </c>
      <c r="L38" s="29">
        <f t="shared" si="5"/>
        <v>0.33390120361142095</v>
      </c>
      <c r="N38" s="28">
        <f t="shared" si="6"/>
        <v>0.57784184999999866</v>
      </c>
      <c r="O38" s="30">
        <v>36</v>
      </c>
      <c r="P38" s="28">
        <f t="shared" si="3"/>
        <v>0.73469387755102045</v>
      </c>
    </row>
    <row r="39" spans="1:16">
      <c r="A39" s="31" t="s">
        <v>476</v>
      </c>
      <c r="B39" s="30" t="s">
        <v>402</v>
      </c>
      <c r="C39" s="30" t="s">
        <v>487</v>
      </c>
      <c r="D39" s="30" t="s">
        <v>488</v>
      </c>
      <c r="E39" s="11">
        <v>2798443.7212</v>
      </c>
      <c r="F39" s="11">
        <v>1776476.5290999999</v>
      </c>
      <c r="G39" s="9">
        <v>610.04999999999995</v>
      </c>
      <c r="H39" s="9">
        <v>575.44000000000005</v>
      </c>
      <c r="I39" s="30" t="s">
        <v>67</v>
      </c>
      <c r="J39" s="9">
        <v>576.06201171999999</v>
      </c>
      <c r="K39" s="29">
        <f t="shared" si="4"/>
        <v>0.62201171999993221</v>
      </c>
      <c r="L39" s="29">
        <f t="shared" si="5"/>
        <v>0.38689857981727405</v>
      </c>
      <c r="N39" s="28">
        <f t="shared" si="6"/>
        <v>0.62201171999993221</v>
      </c>
      <c r="O39" s="30">
        <v>37</v>
      </c>
      <c r="P39" s="28">
        <f t="shared" si="3"/>
        <v>0.75510204081632648</v>
      </c>
    </row>
    <row r="40" spans="1:16">
      <c r="A40" s="31" t="s">
        <v>148</v>
      </c>
      <c r="B40" s="30" t="s">
        <v>103</v>
      </c>
      <c r="C40" s="30" t="s">
        <v>157</v>
      </c>
      <c r="D40" s="30" t="s">
        <v>158</v>
      </c>
      <c r="E40" s="11">
        <v>2790231.5236</v>
      </c>
      <c r="F40" s="11">
        <v>1666482.5020000001</v>
      </c>
      <c r="G40" s="9">
        <v>267.83999999999997</v>
      </c>
      <c r="H40" s="9">
        <v>243.46</v>
      </c>
      <c r="I40" s="30" t="s">
        <v>67</v>
      </c>
      <c r="J40" s="9">
        <v>244.10520935</v>
      </c>
      <c r="K40" s="29">
        <f t="shared" si="4"/>
        <v>0.64520934999998758</v>
      </c>
      <c r="L40" s="29">
        <f t="shared" si="5"/>
        <v>0.41629510532740649</v>
      </c>
      <c r="N40" s="28">
        <f t="shared" si="6"/>
        <v>0.64520934999998758</v>
      </c>
      <c r="O40" s="30">
        <v>38</v>
      </c>
      <c r="P40" s="28">
        <f t="shared" si="3"/>
        <v>0.77551020408163263</v>
      </c>
    </row>
    <row r="41" spans="1:16">
      <c r="A41" s="13">
        <v>9002</v>
      </c>
      <c r="B41" s="28" t="s">
        <v>216</v>
      </c>
      <c r="C41" s="28" t="s">
        <v>1124</v>
      </c>
      <c r="D41" s="28" t="s">
        <v>1125</v>
      </c>
      <c r="E41" s="11">
        <v>3038724.3810000001</v>
      </c>
      <c r="F41" s="11">
        <v>1601575.2509999999</v>
      </c>
      <c r="G41" s="9">
        <v>385.25400000000002</v>
      </c>
      <c r="H41" s="9">
        <v>354.22230000000002</v>
      </c>
      <c r="I41" s="30" t="s">
        <v>67</v>
      </c>
      <c r="J41" s="9">
        <v>354.98138427999999</v>
      </c>
      <c r="K41" s="29">
        <f t="shared" si="4"/>
        <v>0.75908427999996775</v>
      </c>
      <c r="L41" s="29">
        <f t="shared" si="5"/>
        <v>0.57620894414306945</v>
      </c>
      <c r="N41" s="28">
        <f t="shared" si="6"/>
        <v>0.75908427999996775</v>
      </c>
      <c r="O41" s="30">
        <v>39</v>
      </c>
      <c r="P41" s="28">
        <f t="shared" si="3"/>
        <v>0.79591836734693877</v>
      </c>
    </row>
    <row r="42" spans="1:16">
      <c r="A42" s="31" t="s">
        <v>151</v>
      </c>
      <c r="B42" s="30" t="s">
        <v>103</v>
      </c>
      <c r="C42" s="30" t="s">
        <v>163</v>
      </c>
      <c r="D42" s="30" t="s">
        <v>164</v>
      </c>
      <c r="E42" s="11">
        <v>2802663.5693000001</v>
      </c>
      <c r="F42" s="11">
        <v>1643075.8148000001</v>
      </c>
      <c r="G42" s="9">
        <v>244.51</v>
      </c>
      <c r="H42" s="9">
        <v>220.983</v>
      </c>
      <c r="I42" s="30" t="s">
        <v>67</v>
      </c>
      <c r="J42" s="9">
        <v>221.74665833</v>
      </c>
      <c r="K42" s="29">
        <f t="shared" si="4"/>
        <v>0.76365832999999839</v>
      </c>
      <c r="L42" s="29">
        <f t="shared" si="5"/>
        <v>0.58317404497838643</v>
      </c>
      <c r="N42" s="28">
        <f t="shared" si="6"/>
        <v>0.76365832999999839</v>
      </c>
      <c r="O42" s="30">
        <v>40</v>
      </c>
      <c r="P42" s="28">
        <f t="shared" si="3"/>
        <v>0.81632653061224492</v>
      </c>
    </row>
    <row r="43" spans="1:16">
      <c r="A43" s="13">
        <v>9005</v>
      </c>
      <c r="B43" s="28" t="s">
        <v>181</v>
      </c>
      <c r="C43" s="28" t="s">
        <v>1130</v>
      </c>
      <c r="D43" s="28" t="s">
        <v>1131</v>
      </c>
      <c r="E43" s="11">
        <v>2959654.0520000001</v>
      </c>
      <c r="F43" s="11">
        <v>1630182.2960000001</v>
      </c>
      <c r="G43" s="9">
        <v>290.18400000000003</v>
      </c>
      <c r="H43" s="9">
        <v>260.5249</v>
      </c>
      <c r="I43" s="30" t="s">
        <v>67</v>
      </c>
      <c r="J43" s="9">
        <v>261.38031006</v>
      </c>
      <c r="K43" s="29">
        <f t="shared" si="4"/>
        <v>0.85541005999999697</v>
      </c>
      <c r="L43" s="29">
        <f t="shared" si="5"/>
        <v>0.73172637074919844</v>
      </c>
      <c r="N43" s="28">
        <f t="shared" si="6"/>
        <v>0.85541005999999697</v>
      </c>
      <c r="O43" s="30">
        <v>41</v>
      </c>
      <c r="P43" s="28">
        <f t="shared" si="3"/>
        <v>0.83673469387755106</v>
      </c>
    </row>
    <row r="44" spans="1:16">
      <c r="A44" s="13">
        <v>9009</v>
      </c>
      <c r="B44" s="28" t="s">
        <v>103</v>
      </c>
      <c r="C44" s="28" t="s">
        <v>5</v>
      </c>
      <c r="D44" s="28" t="s">
        <v>6</v>
      </c>
      <c r="E44" s="11">
        <v>2831926.693</v>
      </c>
      <c r="F44" s="11">
        <v>1632652.9269999999</v>
      </c>
      <c r="G44" s="9">
        <v>243.29599999999999</v>
      </c>
      <c r="H44" s="9">
        <v>218.88460000000001</v>
      </c>
      <c r="I44" s="30" t="s">
        <v>67</v>
      </c>
      <c r="J44" s="9">
        <v>219.76416015999999</v>
      </c>
      <c r="K44" s="29">
        <f t="shared" si="4"/>
        <v>0.87956015999998272</v>
      </c>
      <c r="L44" s="29">
        <f t="shared" si="5"/>
        <v>0.77362607505919523</v>
      </c>
      <c r="N44" s="28">
        <f t="shared" si="6"/>
        <v>0.87956015999998272</v>
      </c>
      <c r="O44" s="30">
        <v>42</v>
      </c>
      <c r="P44" s="28">
        <f t="shared" si="3"/>
        <v>0.8571428571428571</v>
      </c>
    </row>
    <row r="45" spans="1:16">
      <c r="A45" s="13">
        <v>9006</v>
      </c>
      <c r="B45" s="28" t="s">
        <v>181</v>
      </c>
      <c r="C45" s="28" t="s">
        <v>1132</v>
      </c>
      <c r="D45" s="28" t="s">
        <v>0</v>
      </c>
      <c r="E45" s="11">
        <v>2957570.6740000001</v>
      </c>
      <c r="F45" s="11">
        <v>1630990.192</v>
      </c>
      <c r="G45" s="9">
        <v>340.16199999999998</v>
      </c>
      <c r="H45" s="9">
        <v>310.51659999999998</v>
      </c>
      <c r="I45" s="30" t="s">
        <v>67</v>
      </c>
      <c r="J45" s="9">
        <v>311.5675354</v>
      </c>
      <c r="K45" s="29">
        <f t="shared" si="4"/>
        <v>1.0509354000000144</v>
      </c>
      <c r="L45" s="29">
        <f t="shared" si="5"/>
        <v>1.1044652149731902</v>
      </c>
      <c r="N45" s="28">
        <f t="shared" si="6"/>
        <v>1.0509354000000144</v>
      </c>
      <c r="O45" s="30">
        <v>43</v>
      </c>
      <c r="P45" s="28">
        <f t="shared" si="3"/>
        <v>0.87755102040816324</v>
      </c>
    </row>
    <row r="46" spans="1:16">
      <c r="A46" s="31" t="s">
        <v>150</v>
      </c>
      <c r="B46" s="30" t="s">
        <v>103</v>
      </c>
      <c r="C46" s="30" t="s">
        <v>161</v>
      </c>
      <c r="D46" s="30" t="s">
        <v>162</v>
      </c>
      <c r="E46" s="11">
        <v>2802631.9221000001</v>
      </c>
      <c r="F46" s="11">
        <v>1642966.1254</v>
      </c>
      <c r="G46" s="9">
        <v>244.71</v>
      </c>
      <c r="H46" s="9">
        <v>221.191</v>
      </c>
      <c r="I46" s="30" t="s">
        <v>67</v>
      </c>
      <c r="J46" s="9">
        <v>222.32667541999999</v>
      </c>
      <c r="K46" s="29">
        <f t="shared" si="4"/>
        <v>1.1356754199999841</v>
      </c>
      <c r="L46" s="29">
        <f t="shared" si="5"/>
        <v>1.2897586595921404</v>
      </c>
      <c r="N46" s="28">
        <f t="shared" si="6"/>
        <v>1.1356754199999841</v>
      </c>
      <c r="O46" s="30">
        <v>44</v>
      </c>
      <c r="P46" s="28">
        <f t="shared" si="3"/>
        <v>0.89795918367346939</v>
      </c>
    </row>
    <row r="47" spans="1:16">
      <c r="A47" s="31" t="s">
        <v>477</v>
      </c>
      <c r="B47" s="30" t="s">
        <v>402</v>
      </c>
      <c r="C47" s="30" t="s">
        <v>489</v>
      </c>
      <c r="D47" s="30" t="s">
        <v>490</v>
      </c>
      <c r="E47" s="11">
        <v>2798530.4640000002</v>
      </c>
      <c r="F47" s="11">
        <v>1776565.7243999999</v>
      </c>
      <c r="G47" s="9">
        <v>612.88</v>
      </c>
      <c r="H47" s="9">
        <v>578.34</v>
      </c>
      <c r="I47" s="30" t="s">
        <v>67</v>
      </c>
      <c r="J47" s="9">
        <v>577.07379149999997</v>
      </c>
      <c r="K47" s="29">
        <f t="shared" si="4"/>
        <v>-1.2662085000000616</v>
      </c>
      <c r="L47" s="29">
        <f t="shared" si="5"/>
        <v>1.603283965472406</v>
      </c>
      <c r="N47" s="28">
        <f t="shared" si="6"/>
        <v>1.2662085000000616</v>
      </c>
      <c r="O47" s="30">
        <v>45</v>
      </c>
      <c r="P47" s="28">
        <f t="shared" si="3"/>
        <v>0.91836734693877553</v>
      </c>
    </row>
    <row r="48" spans="1:16">
      <c r="A48" s="31" t="s">
        <v>154</v>
      </c>
      <c r="B48" s="30" t="s">
        <v>103</v>
      </c>
      <c r="C48" s="30" t="s">
        <v>169</v>
      </c>
      <c r="D48" s="30" t="s">
        <v>170</v>
      </c>
      <c r="E48" s="11">
        <v>2842243.5674000001</v>
      </c>
      <c r="F48" s="11">
        <v>1664961.95</v>
      </c>
      <c r="G48" s="9">
        <v>594.54999999999995</v>
      </c>
      <c r="H48" s="9">
        <v>565.43499999999995</v>
      </c>
      <c r="I48" s="30" t="s">
        <v>67</v>
      </c>
      <c r="J48" s="9">
        <v>566.97955321999996</v>
      </c>
      <c r="K48" s="29">
        <f t="shared" si="4"/>
        <v>1.5445532200000116</v>
      </c>
      <c r="L48" s="29">
        <f t="shared" si="5"/>
        <v>2.3856446494124044</v>
      </c>
      <c r="N48" s="28">
        <f t="shared" si="6"/>
        <v>1.5445532200000116</v>
      </c>
      <c r="O48" s="30">
        <v>46</v>
      </c>
      <c r="P48" s="28">
        <f t="shared" si="3"/>
        <v>0.93877551020408168</v>
      </c>
    </row>
    <row r="49" spans="1:16">
      <c r="A49" s="31" t="s">
        <v>153</v>
      </c>
      <c r="B49" s="30" t="s">
        <v>103</v>
      </c>
      <c r="C49" s="30" t="s">
        <v>167</v>
      </c>
      <c r="D49" s="30" t="s">
        <v>168</v>
      </c>
      <c r="E49" s="11">
        <v>2842226.7351000002</v>
      </c>
      <c r="F49" s="11">
        <v>1664935.9257</v>
      </c>
      <c r="G49" s="9">
        <v>594.6</v>
      </c>
      <c r="H49" s="9">
        <v>565.48199999999997</v>
      </c>
      <c r="I49" s="30" t="s">
        <v>67</v>
      </c>
      <c r="J49" s="9">
        <v>567.09368896000001</v>
      </c>
      <c r="K49" s="29">
        <f t="shared" si="4"/>
        <v>1.6116889600000377</v>
      </c>
      <c r="L49" s="29">
        <f t="shared" si="5"/>
        <v>2.5975413037860031</v>
      </c>
      <c r="N49" s="28">
        <f t="shared" si="6"/>
        <v>1.6116889600000377</v>
      </c>
      <c r="O49" s="30">
        <v>47</v>
      </c>
      <c r="P49" s="28">
        <f t="shared" si="3"/>
        <v>0.95918367346938771</v>
      </c>
    </row>
    <row r="50" spans="1:16">
      <c r="A50" s="31" t="s">
        <v>194</v>
      </c>
      <c r="B50" s="30" t="s">
        <v>181</v>
      </c>
      <c r="C50" s="30" t="s">
        <v>199</v>
      </c>
      <c r="D50" s="30" t="s">
        <v>200</v>
      </c>
      <c r="E50" s="11">
        <v>2887413.9893</v>
      </c>
      <c r="F50" s="11">
        <v>1627827.0597000001</v>
      </c>
      <c r="G50" s="9">
        <v>187.11</v>
      </c>
      <c r="H50" s="9">
        <v>159.39449999999999</v>
      </c>
      <c r="I50" s="30" t="s">
        <v>67</v>
      </c>
      <c r="J50" s="9">
        <v>161.11891173999999</v>
      </c>
      <c r="K50" s="29">
        <f t="shared" si="4"/>
        <v>1.7244117399999936</v>
      </c>
      <c r="L50" s="29">
        <f t="shared" si="5"/>
        <v>2.9735958490498056</v>
      </c>
      <c r="N50" s="28">
        <f t="shared" si="6"/>
        <v>1.7244117399999936</v>
      </c>
      <c r="O50" s="30">
        <v>48</v>
      </c>
      <c r="P50" s="28">
        <f t="shared" si="3"/>
        <v>0.97959183673469385</v>
      </c>
    </row>
    <row r="51" spans="1:16">
      <c r="A51" s="31" t="s">
        <v>83</v>
      </c>
      <c r="B51" s="30" t="s">
        <v>55</v>
      </c>
      <c r="C51" s="30" t="s">
        <v>84</v>
      </c>
      <c r="D51" s="30" t="s">
        <v>85</v>
      </c>
      <c r="E51" s="11">
        <v>2744724.7220000001</v>
      </c>
      <c r="F51" s="11">
        <v>1650146.4334</v>
      </c>
      <c r="G51" s="9">
        <v>169.44</v>
      </c>
      <c r="H51" s="9">
        <v>146.72</v>
      </c>
      <c r="I51" s="30" t="s">
        <v>67</v>
      </c>
      <c r="J51" s="9">
        <v>148.55108643</v>
      </c>
      <c r="K51" s="29">
        <f t="shared" si="4"/>
        <v>1.8310864299999992</v>
      </c>
      <c r="L51" s="29">
        <f t="shared" si="5"/>
        <v>3.3528775141301419</v>
      </c>
      <c r="N51" s="28">
        <f t="shared" si="6"/>
        <v>1.8310864299999992</v>
      </c>
      <c r="O51" s="30">
        <v>49</v>
      </c>
      <c r="P51" s="28">
        <f t="shared" si="3"/>
        <v>1</v>
      </c>
    </row>
  </sheetData>
  <sortState ref="A3:N57">
    <sortCondition ref="N3:N57"/>
  </sortState>
  <mergeCells count="3">
    <mergeCell ref="C1:D1"/>
    <mergeCell ref="E1:F1"/>
    <mergeCell ref="G1:H1"/>
  </mergeCells>
  <phoneticPr fontId="7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U490"/>
  <sheetViews>
    <sheetView workbookViewId="0">
      <selection activeCell="U25" sqref="U25"/>
    </sheetView>
  </sheetViews>
  <sheetFormatPr defaultRowHeight="15"/>
  <cols>
    <col min="1" max="1" width="10.7109375" style="13" customWidth="1"/>
    <col min="2" max="2" width="15.7109375" bestFit="1" customWidth="1"/>
    <col min="3" max="3" width="16.140625" customWidth="1"/>
    <col min="4" max="4" width="17.7109375" customWidth="1"/>
    <col min="5" max="5" width="12.7109375" bestFit="1" customWidth="1"/>
    <col min="6" max="6" width="13.140625" customWidth="1"/>
    <col min="7" max="7" width="9.5703125" customWidth="1"/>
    <col min="8" max="8" width="9.5703125" bestFit="1" customWidth="1"/>
    <col min="9" max="9" width="13.28515625" customWidth="1"/>
    <col min="10" max="10" width="12.42578125" bestFit="1" customWidth="1"/>
    <col min="11" max="11" width="11.28515625" bestFit="1" customWidth="1"/>
    <col min="12" max="12" width="9.5703125" bestFit="1" customWidth="1"/>
    <col min="15" max="15" width="10.42578125" customWidth="1"/>
  </cols>
  <sheetData>
    <row r="1" spans="1:21">
      <c r="A1" s="14" t="s">
        <v>29</v>
      </c>
      <c r="B1" s="4" t="s">
        <v>54</v>
      </c>
      <c r="C1" s="36" t="s">
        <v>30</v>
      </c>
      <c r="D1" s="36"/>
      <c r="E1" s="36" t="s">
        <v>31</v>
      </c>
      <c r="F1" s="36"/>
      <c r="G1" s="36" t="s">
        <v>32</v>
      </c>
      <c r="H1" s="36"/>
      <c r="J1" s="4" t="s">
        <v>33</v>
      </c>
      <c r="K1" s="4" t="s">
        <v>34</v>
      </c>
      <c r="L1" s="4" t="s">
        <v>35</v>
      </c>
      <c r="N1" s="4" t="s">
        <v>509</v>
      </c>
      <c r="S1" s="4"/>
    </row>
    <row r="2" spans="1:21">
      <c r="A2" s="15" t="s">
        <v>36</v>
      </c>
      <c r="B2" s="3" t="s">
        <v>56</v>
      </c>
      <c r="C2" s="3" t="s">
        <v>37</v>
      </c>
      <c r="D2" s="3" t="s">
        <v>38</v>
      </c>
      <c r="E2" s="3" t="s">
        <v>39</v>
      </c>
      <c r="F2" s="3" t="s">
        <v>40</v>
      </c>
      <c r="G2" s="3" t="s">
        <v>41</v>
      </c>
      <c r="H2" s="3" t="s">
        <v>42</v>
      </c>
      <c r="I2" s="3" t="s">
        <v>43</v>
      </c>
      <c r="J2" s="3" t="s">
        <v>44</v>
      </c>
      <c r="K2" s="3" t="s">
        <v>45</v>
      </c>
      <c r="L2" s="3" t="s">
        <v>46</v>
      </c>
      <c r="N2" s="4" t="s">
        <v>513</v>
      </c>
      <c r="O2" s="4" t="s">
        <v>510</v>
      </c>
      <c r="P2" s="4" t="s">
        <v>511</v>
      </c>
      <c r="R2" s="5"/>
      <c r="S2" s="1" t="s">
        <v>514</v>
      </c>
      <c r="T2" s="4" t="s">
        <v>515</v>
      </c>
    </row>
    <row r="3" spans="1:21">
      <c r="A3" s="18">
        <v>10047</v>
      </c>
      <c r="B3" t="s">
        <v>320</v>
      </c>
      <c r="C3" t="s">
        <v>658</v>
      </c>
      <c r="D3" t="s">
        <v>659</v>
      </c>
      <c r="E3" s="11">
        <v>2784910.1179999998</v>
      </c>
      <c r="F3" s="11">
        <v>1792334.912</v>
      </c>
      <c r="G3" s="9">
        <v>482.89699999999999</v>
      </c>
      <c r="H3" s="9">
        <v>447.86700000000002</v>
      </c>
      <c r="I3" s="30" t="s">
        <v>92</v>
      </c>
      <c r="J3" s="9">
        <v>447.86694335999999</v>
      </c>
      <c r="K3" s="12">
        <f t="shared" ref="K3:K66" si="0">J3-H3</f>
        <v>-5.6640000025254267E-5</v>
      </c>
      <c r="L3" s="12">
        <f t="shared" ref="L3:L66" si="1">K3*K3</f>
        <v>3.2080896028608034E-9</v>
      </c>
      <c r="N3">
        <f t="shared" ref="N3:N66" si="2">ABS(K3)</f>
        <v>5.6640000025254267E-5</v>
      </c>
      <c r="O3" s="2">
        <v>1</v>
      </c>
      <c r="P3">
        <f t="shared" ref="P3:P66" si="3">O3/488</f>
        <v>2.0491803278688526E-3</v>
      </c>
      <c r="R3" s="5">
        <v>0.95</v>
      </c>
      <c r="S3">
        <f>PERCENTILE(N3:N490,0.95)</f>
        <v>1.1533589560000501</v>
      </c>
      <c r="T3" s="20">
        <f>S3/3.28083333</f>
        <v>0.35154451323501096</v>
      </c>
      <c r="U3" t="s">
        <v>518</v>
      </c>
    </row>
    <row r="4" spans="1:21">
      <c r="A4" s="18">
        <v>11041</v>
      </c>
      <c r="B4" t="s">
        <v>402</v>
      </c>
      <c r="C4" t="s">
        <v>756</v>
      </c>
      <c r="D4" t="s">
        <v>757</v>
      </c>
      <c r="E4" s="11">
        <v>2767188.5189999999</v>
      </c>
      <c r="F4" s="11">
        <v>1689164.2379999999</v>
      </c>
      <c r="G4" s="9">
        <v>237.881</v>
      </c>
      <c r="H4" s="9">
        <v>212.97300000000001</v>
      </c>
      <c r="I4" s="30" t="s">
        <v>92</v>
      </c>
      <c r="J4" s="9">
        <v>212.97207642000001</v>
      </c>
      <c r="K4" s="25">
        <f t="shared" si="0"/>
        <v>-9.2358000000558604E-4</v>
      </c>
      <c r="L4" s="25">
        <f t="shared" si="1"/>
        <v>8.530000164103183E-7</v>
      </c>
      <c r="N4" s="28">
        <f t="shared" si="2"/>
        <v>9.2358000000558604E-4</v>
      </c>
      <c r="O4" s="2">
        <v>2</v>
      </c>
      <c r="P4" s="28">
        <f t="shared" si="3"/>
        <v>4.0983606557377051E-3</v>
      </c>
    </row>
    <row r="5" spans="1:21">
      <c r="A5" s="18">
        <v>10043</v>
      </c>
      <c r="B5" t="s">
        <v>320</v>
      </c>
      <c r="C5" t="s">
        <v>650</v>
      </c>
      <c r="D5" t="s">
        <v>651</v>
      </c>
      <c r="E5" s="11">
        <v>2784627.4330000002</v>
      </c>
      <c r="F5" s="11">
        <v>1791815.5109999999</v>
      </c>
      <c r="G5" s="9">
        <v>473.32499999999999</v>
      </c>
      <c r="H5" s="9">
        <v>438.36099999999999</v>
      </c>
      <c r="I5" s="30" t="s">
        <v>92</v>
      </c>
      <c r="J5" s="9">
        <v>438.36260986000002</v>
      </c>
      <c r="K5" s="25">
        <f t="shared" si="0"/>
        <v>1.6098600000304941E-3</v>
      </c>
      <c r="L5" s="25">
        <f t="shared" si="1"/>
        <v>2.5916492196981824E-6</v>
      </c>
      <c r="N5" s="28">
        <f t="shared" si="2"/>
        <v>1.6098600000304941E-3</v>
      </c>
      <c r="O5" s="2">
        <v>3</v>
      </c>
      <c r="P5" s="28">
        <f t="shared" si="3"/>
        <v>6.1475409836065573E-3</v>
      </c>
    </row>
    <row r="6" spans="1:21">
      <c r="A6" s="18">
        <v>10009</v>
      </c>
      <c r="B6" t="s">
        <v>320</v>
      </c>
      <c r="C6" t="s">
        <v>582</v>
      </c>
      <c r="D6" t="s">
        <v>583</v>
      </c>
      <c r="E6" s="11">
        <v>2790747.4750000001</v>
      </c>
      <c r="F6" s="11">
        <v>1793217.0419999999</v>
      </c>
      <c r="G6" s="9">
        <v>571.45600000000002</v>
      </c>
      <c r="H6" s="9">
        <v>536.03099999999995</v>
      </c>
      <c r="I6" s="30" t="s">
        <v>92</v>
      </c>
      <c r="J6" s="9">
        <v>536.02862548999997</v>
      </c>
      <c r="K6" s="25">
        <f t="shared" si="0"/>
        <v>-2.3745099999814556E-3</v>
      </c>
      <c r="L6" s="25">
        <f t="shared" si="1"/>
        <v>5.6382977400119327E-6</v>
      </c>
      <c r="N6" s="28">
        <f t="shared" si="2"/>
        <v>2.3745099999814556E-3</v>
      </c>
      <c r="O6" s="26">
        <v>4</v>
      </c>
      <c r="P6" s="28">
        <f t="shared" si="3"/>
        <v>8.1967213114754103E-3</v>
      </c>
    </row>
    <row r="7" spans="1:21">
      <c r="A7" s="18">
        <v>11055</v>
      </c>
      <c r="B7" t="s">
        <v>402</v>
      </c>
      <c r="C7" t="s">
        <v>784</v>
      </c>
      <c r="D7" t="s">
        <v>785</v>
      </c>
      <c r="E7" s="11">
        <v>2766944.9750000001</v>
      </c>
      <c r="F7" s="11">
        <v>1687131.2139999999</v>
      </c>
      <c r="G7" s="9">
        <v>231.91200000000001</v>
      </c>
      <c r="H7" s="9">
        <v>207.197</v>
      </c>
      <c r="I7" s="30" t="s">
        <v>92</v>
      </c>
      <c r="J7" s="9">
        <v>207.19367980999999</v>
      </c>
      <c r="K7" s="25">
        <f t="shared" si="0"/>
        <v>-3.3201900000108253E-3</v>
      </c>
      <c r="L7" s="25">
        <f t="shared" si="1"/>
        <v>1.1023661636171883E-5</v>
      </c>
      <c r="N7" s="28">
        <f t="shared" si="2"/>
        <v>3.3201900000108253E-3</v>
      </c>
      <c r="O7" s="26">
        <v>5</v>
      </c>
      <c r="P7" s="28">
        <f t="shared" si="3"/>
        <v>1.0245901639344262E-2</v>
      </c>
    </row>
    <row r="8" spans="1:21">
      <c r="A8" s="31" t="s">
        <v>233</v>
      </c>
      <c r="B8" s="28" t="s">
        <v>216</v>
      </c>
      <c r="C8" s="30" t="s">
        <v>240</v>
      </c>
      <c r="D8" s="30" t="s">
        <v>241</v>
      </c>
      <c r="E8" s="11">
        <v>3009487.1860000002</v>
      </c>
      <c r="F8" s="11">
        <v>1560387.1073</v>
      </c>
      <c r="G8" s="9">
        <v>463.91800000000001</v>
      </c>
      <c r="H8" s="9">
        <v>436.14</v>
      </c>
      <c r="I8" s="30" t="s">
        <v>50</v>
      </c>
      <c r="J8" s="9">
        <v>436.14468384000003</v>
      </c>
      <c r="K8" s="25">
        <f t="shared" si="0"/>
        <v>4.6838400000410729E-3</v>
      </c>
      <c r="L8" s="25">
        <f t="shared" si="1"/>
        <v>2.1938357145984759E-5</v>
      </c>
      <c r="N8" s="28">
        <f t="shared" si="2"/>
        <v>4.6838400000410729E-3</v>
      </c>
      <c r="O8" s="26">
        <v>6</v>
      </c>
      <c r="P8" s="28">
        <f t="shared" si="3"/>
        <v>1.2295081967213115E-2</v>
      </c>
    </row>
    <row r="9" spans="1:21">
      <c r="A9" s="13">
        <v>6004</v>
      </c>
      <c r="B9" t="s">
        <v>181</v>
      </c>
      <c r="C9" t="s">
        <v>1048</v>
      </c>
      <c r="D9" t="s">
        <v>1049</v>
      </c>
      <c r="E9" s="11">
        <v>2968863.47</v>
      </c>
      <c r="F9" s="11">
        <v>1633024.5889999999</v>
      </c>
      <c r="G9" s="9">
        <v>372.14299999999997</v>
      </c>
      <c r="H9" s="9">
        <v>341.81720000000001</v>
      </c>
      <c r="I9" s="30" t="s">
        <v>284</v>
      </c>
      <c r="J9" s="9">
        <v>341.81237793000003</v>
      </c>
      <c r="K9" s="25">
        <f t="shared" si="0"/>
        <v>-4.8220699999887984E-3</v>
      </c>
      <c r="L9" s="25">
        <f t="shared" si="1"/>
        <v>2.3252359084791971E-5</v>
      </c>
      <c r="N9" s="28">
        <f t="shared" si="2"/>
        <v>4.8220699999887984E-3</v>
      </c>
      <c r="O9" s="26">
        <v>7</v>
      </c>
      <c r="P9" s="28">
        <f t="shared" si="3"/>
        <v>1.4344262295081968E-2</v>
      </c>
    </row>
    <row r="10" spans="1:21">
      <c r="A10" s="31" t="s">
        <v>121</v>
      </c>
      <c r="B10" t="s">
        <v>103</v>
      </c>
      <c r="C10" s="30" t="s">
        <v>130</v>
      </c>
      <c r="D10" s="30" t="s">
        <v>131</v>
      </c>
      <c r="E10" s="11">
        <v>2828666.3624999998</v>
      </c>
      <c r="F10" s="11">
        <v>1632657.6211999999</v>
      </c>
      <c r="G10" s="9">
        <v>256.27999999999997</v>
      </c>
      <c r="H10" s="9">
        <v>231.9085</v>
      </c>
      <c r="I10" s="30" t="s">
        <v>60</v>
      </c>
      <c r="J10" s="9">
        <v>231.90318298</v>
      </c>
      <c r="K10" s="25">
        <f t="shared" si="0"/>
        <v>-5.317020000006778E-3</v>
      </c>
      <c r="L10" s="25">
        <f t="shared" si="1"/>
        <v>2.8270701680472076E-5</v>
      </c>
      <c r="N10" s="28">
        <f t="shared" si="2"/>
        <v>5.317020000006778E-3</v>
      </c>
      <c r="O10" s="26">
        <v>8</v>
      </c>
      <c r="P10" s="28">
        <f t="shared" si="3"/>
        <v>1.6393442622950821E-2</v>
      </c>
    </row>
    <row r="11" spans="1:21">
      <c r="A11" s="31" t="s">
        <v>421</v>
      </c>
      <c r="B11" t="s">
        <v>402</v>
      </c>
      <c r="C11" s="30" t="s">
        <v>452</v>
      </c>
      <c r="D11" s="30" t="s">
        <v>453</v>
      </c>
      <c r="E11" s="11">
        <v>2780058.5720000002</v>
      </c>
      <c r="F11" s="11">
        <v>1674646.4506999999</v>
      </c>
      <c r="G11" s="9">
        <v>308.45</v>
      </c>
      <c r="H11" s="9">
        <v>284.2</v>
      </c>
      <c r="I11" s="30" t="s">
        <v>60</v>
      </c>
      <c r="J11" s="9">
        <v>284.19467163000002</v>
      </c>
      <c r="K11" s="25">
        <f t="shared" si="0"/>
        <v>-5.3283699999724377E-3</v>
      </c>
      <c r="L11" s="25">
        <f t="shared" si="1"/>
        <v>2.8391526856606275E-5</v>
      </c>
      <c r="N11" s="28">
        <f t="shared" si="2"/>
        <v>5.3283699999724377E-3</v>
      </c>
      <c r="O11" s="26">
        <v>9</v>
      </c>
      <c r="P11" s="28">
        <f t="shared" si="3"/>
        <v>1.8442622950819672E-2</v>
      </c>
    </row>
    <row r="12" spans="1:21">
      <c r="A12" s="18">
        <v>10037</v>
      </c>
      <c r="B12" s="28" t="s">
        <v>320</v>
      </c>
      <c r="C12" t="s">
        <v>638</v>
      </c>
      <c r="D12" t="s">
        <v>639</v>
      </c>
      <c r="E12" s="11">
        <v>2785109.9530000002</v>
      </c>
      <c r="F12" s="11">
        <v>1793270.916</v>
      </c>
      <c r="G12" s="9">
        <v>489.66800000000001</v>
      </c>
      <c r="H12" s="9">
        <v>454.53300000000002</v>
      </c>
      <c r="I12" s="30" t="s">
        <v>92</v>
      </c>
      <c r="J12" s="9">
        <v>454.52719115999997</v>
      </c>
      <c r="K12" s="25">
        <f t="shared" si="0"/>
        <v>-5.8088400000428919E-3</v>
      </c>
      <c r="L12" s="25">
        <f t="shared" si="1"/>
        <v>3.3742622146098307E-5</v>
      </c>
      <c r="N12" s="28">
        <f t="shared" si="2"/>
        <v>5.8088400000428919E-3</v>
      </c>
      <c r="O12" s="26">
        <v>10</v>
      </c>
      <c r="P12" s="28">
        <f t="shared" si="3"/>
        <v>2.0491803278688523E-2</v>
      </c>
    </row>
    <row r="13" spans="1:21">
      <c r="A13" s="18">
        <v>10039</v>
      </c>
      <c r="B13" s="28" t="s">
        <v>320</v>
      </c>
      <c r="C13" t="s">
        <v>642</v>
      </c>
      <c r="D13" t="s">
        <v>643</v>
      </c>
      <c r="E13" s="11">
        <v>2784749.1749999998</v>
      </c>
      <c r="F13" s="11">
        <v>1792893.8230000001</v>
      </c>
      <c r="G13" s="9">
        <v>482.02699999999999</v>
      </c>
      <c r="H13" s="9">
        <v>446.94799999999998</v>
      </c>
      <c r="I13" s="30" t="s">
        <v>92</v>
      </c>
      <c r="J13" s="9">
        <v>446.95498657000002</v>
      </c>
      <c r="K13" s="25">
        <f t="shared" si="0"/>
        <v>6.9865700000377728E-3</v>
      </c>
      <c r="L13" s="25">
        <f t="shared" si="1"/>
        <v>4.8812160365427805E-5</v>
      </c>
      <c r="N13" s="28">
        <f t="shared" si="2"/>
        <v>6.9865700000377728E-3</v>
      </c>
      <c r="O13" s="26">
        <v>11</v>
      </c>
      <c r="P13" s="28">
        <f t="shared" si="3"/>
        <v>2.2540983606557378E-2</v>
      </c>
    </row>
    <row r="14" spans="1:21">
      <c r="A14" s="13">
        <v>7005</v>
      </c>
      <c r="B14" s="28" t="s">
        <v>181</v>
      </c>
      <c r="C14" t="s">
        <v>532</v>
      </c>
      <c r="D14" t="s">
        <v>533</v>
      </c>
      <c r="E14" s="11">
        <v>2970603.29</v>
      </c>
      <c r="F14" s="11">
        <v>1633624.12</v>
      </c>
      <c r="G14" s="9">
        <v>390.41899999999998</v>
      </c>
      <c r="H14" s="9">
        <v>359.96300000000002</v>
      </c>
      <c r="I14" s="30" t="s">
        <v>92</v>
      </c>
      <c r="J14" s="9">
        <v>359.95510863999999</v>
      </c>
      <c r="K14" s="25">
        <f t="shared" si="0"/>
        <v>-7.8913600000305451E-3</v>
      </c>
      <c r="L14" s="25">
        <f t="shared" si="1"/>
        <v>6.2273562650082089E-5</v>
      </c>
      <c r="N14" s="28">
        <f t="shared" si="2"/>
        <v>7.8913600000305451E-3</v>
      </c>
      <c r="O14" s="26">
        <v>12</v>
      </c>
      <c r="P14" s="28">
        <f t="shared" si="3"/>
        <v>2.4590163934426229E-2</v>
      </c>
    </row>
    <row r="15" spans="1:21">
      <c r="A15" s="18">
        <v>10041</v>
      </c>
      <c r="B15" s="28" t="s">
        <v>320</v>
      </c>
      <c r="C15" t="s">
        <v>646</v>
      </c>
      <c r="D15" t="s">
        <v>647</v>
      </c>
      <c r="E15" s="11">
        <v>2784667.05</v>
      </c>
      <c r="F15" s="11">
        <v>1792367.389</v>
      </c>
      <c r="G15" s="9">
        <v>477.072</v>
      </c>
      <c r="H15" s="9">
        <v>442.05</v>
      </c>
      <c r="I15" s="30" t="s">
        <v>92</v>
      </c>
      <c r="J15" s="9">
        <v>442.05841063999998</v>
      </c>
      <c r="K15" s="25">
        <f t="shared" si="0"/>
        <v>8.4106399999654968E-3</v>
      </c>
      <c r="L15" s="25">
        <f t="shared" si="1"/>
        <v>7.0738865209019609E-5</v>
      </c>
      <c r="N15" s="28">
        <f t="shared" si="2"/>
        <v>8.4106399999654968E-3</v>
      </c>
      <c r="O15" s="26">
        <v>13</v>
      </c>
      <c r="P15" s="28">
        <f t="shared" si="3"/>
        <v>2.663934426229508E-2</v>
      </c>
    </row>
    <row r="16" spans="1:21">
      <c r="A16" s="31" t="s">
        <v>213</v>
      </c>
      <c r="B16" s="28" t="s">
        <v>216</v>
      </c>
      <c r="C16" s="30" t="s">
        <v>225</v>
      </c>
      <c r="D16" s="30" t="s">
        <v>226</v>
      </c>
      <c r="E16" s="11">
        <v>3037735.3064999999</v>
      </c>
      <c r="F16" s="11">
        <v>1622339.2830999999</v>
      </c>
      <c r="G16" s="9">
        <v>382.37</v>
      </c>
      <c r="H16" s="9">
        <v>350.18950000000001</v>
      </c>
      <c r="I16" s="30" t="s">
        <v>60</v>
      </c>
      <c r="J16" s="9">
        <v>350.18069458000002</v>
      </c>
      <c r="K16" s="25">
        <f t="shared" si="0"/>
        <v>-8.8054199999874072E-3</v>
      </c>
      <c r="L16" s="25">
        <f t="shared" si="1"/>
        <v>7.7535421376178235E-5</v>
      </c>
      <c r="N16" s="28">
        <f t="shared" si="2"/>
        <v>8.8054199999874072E-3</v>
      </c>
      <c r="O16" s="26">
        <v>14</v>
      </c>
      <c r="P16" s="28">
        <f t="shared" si="3"/>
        <v>2.8688524590163935E-2</v>
      </c>
    </row>
    <row r="17" spans="1:16">
      <c r="A17" s="31" t="s">
        <v>178</v>
      </c>
      <c r="B17" s="28" t="s">
        <v>181</v>
      </c>
      <c r="C17" s="30" t="s">
        <v>188</v>
      </c>
      <c r="D17" s="30" t="s">
        <v>189</v>
      </c>
      <c r="E17" s="11">
        <v>2950741.1320000002</v>
      </c>
      <c r="F17" s="11">
        <v>1630258.1402</v>
      </c>
      <c r="G17" s="9">
        <v>341.99</v>
      </c>
      <c r="H17" s="9">
        <v>312.71199999999999</v>
      </c>
      <c r="I17" s="30" t="s">
        <v>50</v>
      </c>
      <c r="J17" s="9">
        <v>312.70306396000001</v>
      </c>
      <c r="K17" s="25">
        <f t="shared" si="0"/>
        <v>-8.936039999980494E-3</v>
      </c>
      <c r="L17" s="25">
        <f t="shared" si="1"/>
        <v>7.9852810881251394E-5</v>
      </c>
      <c r="N17" s="28">
        <f t="shared" si="2"/>
        <v>8.936039999980494E-3</v>
      </c>
      <c r="O17" s="26">
        <v>15</v>
      </c>
      <c r="P17" s="28">
        <f t="shared" si="3"/>
        <v>3.0737704918032786E-2</v>
      </c>
    </row>
    <row r="18" spans="1:16">
      <c r="A18" s="18">
        <v>10035</v>
      </c>
      <c r="B18" t="s">
        <v>320</v>
      </c>
      <c r="C18" t="s">
        <v>634</v>
      </c>
      <c r="D18" t="s">
        <v>635</v>
      </c>
      <c r="E18" s="11">
        <v>2785671.4240000001</v>
      </c>
      <c r="F18" s="11">
        <v>1793150.736</v>
      </c>
      <c r="G18" s="9">
        <v>495.61500000000001</v>
      </c>
      <c r="H18" s="9">
        <v>460.464</v>
      </c>
      <c r="I18" s="30" t="s">
        <v>92</v>
      </c>
      <c r="J18" s="9">
        <v>460.45486449999999</v>
      </c>
      <c r="K18" s="25">
        <f t="shared" si="0"/>
        <v>-9.1355000000135078E-3</v>
      </c>
      <c r="L18" s="25">
        <f t="shared" si="1"/>
        <v>8.3457360250246799E-5</v>
      </c>
      <c r="N18" s="28">
        <f t="shared" si="2"/>
        <v>9.1355000000135078E-3</v>
      </c>
      <c r="O18" s="26">
        <v>16</v>
      </c>
      <c r="P18" s="28">
        <f t="shared" si="3"/>
        <v>3.2786885245901641E-2</v>
      </c>
    </row>
    <row r="19" spans="1:16">
      <c r="A19" s="18">
        <v>10033</v>
      </c>
      <c r="B19" t="s">
        <v>320</v>
      </c>
      <c r="C19" t="s">
        <v>630</v>
      </c>
      <c r="D19" t="s">
        <v>631</v>
      </c>
      <c r="E19" s="11">
        <v>2785898.6090000002</v>
      </c>
      <c r="F19" s="11">
        <v>1793434.044</v>
      </c>
      <c r="G19" s="9">
        <v>498.64</v>
      </c>
      <c r="H19" s="9">
        <v>463.44799999999998</v>
      </c>
      <c r="I19" s="30" t="s">
        <v>92</v>
      </c>
      <c r="J19" s="9">
        <v>463.45727539000001</v>
      </c>
      <c r="K19" s="25">
        <f t="shared" si="0"/>
        <v>9.275390000027528E-3</v>
      </c>
      <c r="L19" s="25">
        <f t="shared" si="1"/>
        <v>8.6032859652610672E-5</v>
      </c>
      <c r="N19" s="28">
        <f t="shared" si="2"/>
        <v>9.275390000027528E-3</v>
      </c>
      <c r="O19" s="26">
        <v>17</v>
      </c>
      <c r="P19" s="28">
        <f t="shared" si="3"/>
        <v>3.4836065573770489E-2</v>
      </c>
    </row>
    <row r="20" spans="1:16">
      <c r="A20" s="18">
        <v>10018</v>
      </c>
      <c r="B20" t="s">
        <v>320</v>
      </c>
      <c r="C20" t="s">
        <v>600</v>
      </c>
      <c r="D20" t="s">
        <v>601</v>
      </c>
      <c r="E20" s="11">
        <v>2789203.6260000002</v>
      </c>
      <c r="F20" s="11">
        <v>1793678.85</v>
      </c>
      <c r="G20" s="9">
        <v>594.26199999999994</v>
      </c>
      <c r="H20" s="9">
        <v>558.87300000000005</v>
      </c>
      <c r="I20" s="30" t="s">
        <v>92</v>
      </c>
      <c r="J20" s="9">
        <v>558.88372803000004</v>
      </c>
      <c r="K20" s="25">
        <f t="shared" si="0"/>
        <v>1.072802999999567E-2</v>
      </c>
      <c r="L20" s="25">
        <f t="shared" si="1"/>
        <v>1.1509062768080708E-4</v>
      </c>
      <c r="N20" s="28">
        <f t="shared" si="2"/>
        <v>1.072802999999567E-2</v>
      </c>
      <c r="O20" s="26">
        <v>18</v>
      </c>
      <c r="P20" s="28">
        <f t="shared" si="3"/>
        <v>3.6885245901639344E-2</v>
      </c>
    </row>
    <row r="21" spans="1:16">
      <c r="A21" s="31" t="s">
        <v>57</v>
      </c>
      <c r="B21" s="30" t="s">
        <v>253</v>
      </c>
      <c r="C21" s="30" t="s">
        <v>58</v>
      </c>
      <c r="D21" s="30" t="s">
        <v>59</v>
      </c>
      <c r="E21" s="11">
        <v>2717393.145</v>
      </c>
      <c r="F21" s="11">
        <v>1610445.3858</v>
      </c>
      <c r="G21" s="9">
        <v>121.6</v>
      </c>
      <c r="H21" s="9">
        <v>103.06</v>
      </c>
      <c r="I21" s="30" t="s">
        <v>60</v>
      </c>
      <c r="J21" s="9">
        <v>103.07128143</v>
      </c>
      <c r="K21" s="25">
        <f t="shared" si="0"/>
        <v>1.1281429999996817E-2</v>
      </c>
      <c r="L21" s="25">
        <f t="shared" si="1"/>
        <v>1.2727066284482817E-4</v>
      </c>
      <c r="N21" s="28">
        <f t="shared" si="2"/>
        <v>1.1281429999996817E-2</v>
      </c>
      <c r="O21" s="26">
        <v>19</v>
      </c>
      <c r="P21" s="28">
        <f t="shared" si="3"/>
        <v>3.8934426229508198E-2</v>
      </c>
    </row>
    <row r="22" spans="1:16">
      <c r="A22" s="18">
        <v>10013</v>
      </c>
      <c r="B22" s="28" t="s">
        <v>320</v>
      </c>
      <c r="C22" t="s">
        <v>590</v>
      </c>
      <c r="D22" t="s">
        <v>591</v>
      </c>
      <c r="E22" s="11">
        <v>2791044.8360000001</v>
      </c>
      <c r="F22" s="11">
        <v>1791773.223</v>
      </c>
      <c r="G22" s="9">
        <v>555.21799999999996</v>
      </c>
      <c r="H22" s="9">
        <v>519.923</v>
      </c>
      <c r="I22" s="30" t="s">
        <v>92</v>
      </c>
      <c r="J22" s="9">
        <v>519.93597411999997</v>
      </c>
      <c r="K22" s="25">
        <f t="shared" si="0"/>
        <v>1.2974119999967115E-2</v>
      </c>
      <c r="L22" s="25">
        <f t="shared" si="1"/>
        <v>1.6832778977354671E-4</v>
      </c>
      <c r="N22" s="28">
        <f t="shared" si="2"/>
        <v>1.2974119999967115E-2</v>
      </c>
      <c r="O22" s="26">
        <v>20</v>
      </c>
      <c r="P22" s="28">
        <f t="shared" si="3"/>
        <v>4.0983606557377046E-2</v>
      </c>
    </row>
    <row r="23" spans="1:16">
      <c r="A23" s="18">
        <v>11056</v>
      </c>
      <c r="B23" t="s">
        <v>402</v>
      </c>
      <c r="C23" t="s">
        <v>786</v>
      </c>
      <c r="D23" t="s">
        <v>787</v>
      </c>
      <c r="E23" s="11">
        <v>2766782.037</v>
      </c>
      <c r="F23" s="11">
        <v>1686930.736</v>
      </c>
      <c r="G23" s="9">
        <v>231.595</v>
      </c>
      <c r="H23" s="9">
        <v>206.904</v>
      </c>
      <c r="I23" s="30" t="s">
        <v>92</v>
      </c>
      <c r="J23" s="9">
        <v>206.89089966</v>
      </c>
      <c r="K23" s="25">
        <f t="shared" si="0"/>
        <v>-1.3100339999994048E-2</v>
      </c>
      <c r="L23" s="25">
        <f t="shared" si="1"/>
        <v>1.7161890811544407E-4</v>
      </c>
      <c r="N23" s="28">
        <f t="shared" si="2"/>
        <v>1.3100339999994048E-2</v>
      </c>
      <c r="O23" s="26">
        <v>21</v>
      </c>
      <c r="P23" s="28">
        <f t="shared" si="3"/>
        <v>4.3032786885245901E-2</v>
      </c>
    </row>
    <row r="24" spans="1:16">
      <c r="A24" s="18">
        <v>11005</v>
      </c>
      <c r="B24" t="s">
        <v>402</v>
      </c>
      <c r="C24" t="s">
        <v>686</v>
      </c>
      <c r="D24" t="s">
        <v>687</v>
      </c>
      <c r="E24" s="11">
        <v>2767492.3560000001</v>
      </c>
      <c r="F24" s="11">
        <v>1687032.5</v>
      </c>
      <c r="G24" s="9">
        <v>218.56899999999999</v>
      </c>
      <c r="H24" s="9">
        <v>193.84399999999999</v>
      </c>
      <c r="I24" s="30" t="s">
        <v>92</v>
      </c>
      <c r="J24" s="9">
        <v>193.83006287000001</v>
      </c>
      <c r="K24" s="25">
        <f t="shared" si="0"/>
        <v>-1.3937129999987974E-2</v>
      </c>
      <c r="L24" s="25">
        <f t="shared" si="1"/>
        <v>1.9424359263656477E-4</v>
      </c>
      <c r="N24" s="28">
        <f t="shared" si="2"/>
        <v>1.3937129999987974E-2</v>
      </c>
      <c r="O24" s="26">
        <v>22</v>
      </c>
      <c r="P24" s="28">
        <f t="shared" si="3"/>
        <v>4.5081967213114756E-2</v>
      </c>
    </row>
    <row r="25" spans="1:16">
      <c r="A25" s="18">
        <v>10051</v>
      </c>
      <c r="B25" t="s">
        <v>320</v>
      </c>
      <c r="C25" t="s">
        <v>666</v>
      </c>
      <c r="D25" t="s">
        <v>667</v>
      </c>
      <c r="E25" s="11">
        <v>2785206.5120000001</v>
      </c>
      <c r="F25" s="11">
        <v>1793131.649</v>
      </c>
      <c r="G25" s="9">
        <v>491.16500000000002</v>
      </c>
      <c r="H25" s="9">
        <v>456.03899999999999</v>
      </c>
      <c r="I25" s="30" t="s">
        <v>92</v>
      </c>
      <c r="J25" s="9">
        <v>456.02474976000002</v>
      </c>
      <c r="K25" s="25">
        <f t="shared" si="0"/>
        <v>-1.4250239999967107E-2</v>
      </c>
      <c r="L25" s="25">
        <f t="shared" si="1"/>
        <v>2.0306934005666255E-4</v>
      </c>
      <c r="N25" s="28">
        <f t="shared" si="2"/>
        <v>1.4250239999967107E-2</v>
      </c>
      <c r="O25" s="26">
        <v>23</v>
      </c>
      <c r="P25" s="28">
        <f t="shared" si="3"/>
        <v>4.7131147540983603E-2</v>
      </c>
    </row>
    <row r="26" spans="1:16">
      <c r="A26" s="13">
        <v>8010</v>
      </c>
      <c r="B26" s="30" t="s">
        <v>402</v>
      </c>
      <c r="C26" t="s">
        <v>1100</v>
      </c>
      <c r="D26" t="s">
        <v>1101</v>
      </c>
      <c r="E26" s="11">
        <v>2771814.909</v>
      </c>
      <c r="F26" s="11">
        <v>1680622.2350000001</v>
      </c>
      <c r="G26" s="9">
        <v>269.142</v>
      </c>
      <c r="H26" s="9">
        <v>244.80869999999999</v>
      </c>
      <c r="I26" s="30" t="s">
        <v>60</v>
      </c>
      <c r="J26" s="9">
        <v>244.79418945</v>
      </c>
      <c r="K26" s="25">
        <f t="shared" si="0"/>
        <v>-1.4510549999982914E-2</v>
      </c>
      <c r="L26" s="25">
        <f t="shared" si="1"/>
        <v>2.1055606130200414E-4</v>
      </c>
      <c r="N26" s="28">
        <f t="shared" si="2"/>
        <v>1.4510549999982914E-2</v>
      </c>
      <c r="O26" s="26">
        <v>24</v>
      </c>
      <c r="P26" s="28">
        <f t="shared" si="3"/>
        <v>4.9180327868852458E-2</v>
      </c>
    </row>
    <row r="27" spans="1:16">
      <c r="A27" s="13">
        <v>7002</v>
      </c>
      <c r="B27" t="s">
        <v>216</v>
      </c>
      <c r="C27" t="s">
        <v>526</v>
      </c>
      <c r="D27" t="s">
        <v>527</v>
      </c>
      <c r="E27" s="11">
        <v>3040671.2349999999</v>
      </c>
      <c r="F27" s="11">
        <v>1599260.3130000001</v>
      </c>
      <c r="G27" s="9">
        <v>421.10899999999998</v>
      </c>
      <c r="H27" s="9">
        <v>390.0915</v>
      </c>
      <c r="I27" s="30" t="s">
        <v>92</v>
      </c>
      <c r="J27" s="9">
        <v>390.07696533000001</v>
      </c>
      <c r="K27" s="25">
        <f t="shared" si="0"/>
        <v>-1.4534669999989092E-2</v>
      </c>
      <c r="L27" s="25">
        <f t="shared" si="1"/>
        <v>2.1125663200858289E-4</v>
      </c>
      <c r="N27" s="28">
        <f t="shared" si="2"/>
        <v>1.4534669999989092E-2</v>
      </c>
      <c r="O27" s="26">
        <v>25</v>
      </c>
      <c r="P27" s="28">
        <f t="shared" si="3"/>
        <v>5.1229508196721313E-2</v>
      </c>
    </row>
    <row r="28" spans="1:16">
      <c r="A28" s="18">
        <v>10036</v>
      </c>
      <c r="B28" t="s">
        <v>320</v>
      </c>
      <c r="C28" t="s">
        <v>636</v>
      </c>
      <c r="D28" t="s">
        <v>637</v>
      </c>
      <c r="E28" s="11">
        <v>2785375.4029999999</v>
      </c>
      <c r="F28" s="11">
        <v>1793224.78</v>
      </c>
      <c r="G28" s="9">
        <v>494.69200000000001</v>
      </c>
      <c r="H28" s="9">
        <v>459.548</v>
      </c>
      <c r="I28" s="30" t="s">
        <v>92</v>
      </c>
      <c r="J28" s="9">
        <v>459.53298949999999</v>
      </c>
      <c r="K28" s="25">
        <f t="shared" si="0"/>
        <v>-1.5010500000016691E-2</v>
      </c>
      <c r="L28" s="25">
        <f t="shared" si="1"/>
        <v>2.2531511025050108E-4</v>
      </c>
      <c r="N28" s="28">
        <f t="shared" si="2"/>
        <v>1.5010500000016691E-2</v>
      </c>
      <c r="O28" s="26">
        <v>26</v>
      </c>
      <c r="P28" s="28">
        <f t="shared" si="3"/>
        <v>5.3278688524590161E-2</v>
      </c>
    </row>
    <row r="29" spans="1:16">
      <c r="A29" s="18">
        <v>11042</v>
      </c>
      <c r="B29" t="s">
        <v>402</v>
      </c>
      <c r="C29" s="28" t="s">
        <v>758</v>
      </c>
      <c r="D29" s="28" t="s">
        <v>759</v>
      </c>
      <c r="E29" s="11">
        <v>2766978.19</v>
      </c>
      <c r="F29" s="11">
        <v>1689327.621</v>
      </c>
      <c r="G29" s="9">
        <v>239.392</v>
      </c>
      <c r="H29" s="9">
        <v>214.477</v>
      </c>
      <c r="I29" s="30" t="s">
        <v>92</v>
      </c>
      <c r="J29" s="9">
        <v>214.46191406</v>
      </c>
      <c r="K29" s="25">
        <f t="shared" si="0"/>
        <v>-1.5085940000005849E-2</v>
      </c>
      <c r="L29" s="25">
        <f t="shared" si="1"/>
        <v>2.2758558568377647E-4</v>
      </c>
      <c r="N29" s="28">
        <f t="shared" si="2"/>
        <v>1.5085940000005849E-2</v>
      </c>
      <c r="O29" s="26">
        <v>27</v>
      </c>
      <c r="P29" s="28">
        <f t="shared" si="3"/>
        <v>5.5327868852459015E-2</v>
      </c>
    </row>
    <row r="30" spans="1:16">
      <c r="A30" s="13">
        <v>8005</v>
      </c>
      <c r="B30" t="s">
        <v>181</v>
      </c>
      <c r="C30" t="s">
        <v>1090</v>
      </c>
      <c r="D30" t="s">
        <v>1091</v>
      </c>
      <c r="E30" s="11">
        <v>2967504.6979999999</v>
      </c>
      <c r="F30" s="11">
        <v>1632764.51</v>
      </c>
      <c r="G30" s="9">
        <v>362.32600000000002</v>
      </c>
      <c r="H30" s="9">
        <v>332.08370000000002</v>
      </c>
      <c r="I30" s="30" t="s">
        <v>60</v>
      </c>
      <c r="J30" s="9">
        <v>332.06838988999999</v>
      </c>
      <c r="K30" s="25">
        <f t="shared" si="0"/>
        <v>-1.5310110000029908E-2</v>
      </c>
      <c r="L30" s="25">
        <f t="shared" si="1"/>
        <v>2.3439946821301579E-4</v>
      </c>
      <c r="N30" s="28">
        <f t="shared" si="2"/>
        <v>1.5310110000029908E-2</v>
      </c>
      <c r="O30" s="26">
        <v>28</v>
      </c>
      <c r="P30" s="28">
        <f t="shared" si="3"/>
        <v>5.737704918032787E-2</v>
      </c>
    </row>
    <row r="31" spans="1:16">
      <c r="A31" s="13">
        <v>7020</v>
      </c>
      <c r="B31" t="s">
        <v>320</v>
      </c>
      <c r="C31" t="s">
        <v>562</v>
      </c>
      <c r="D31" t="s">
        <v>563</v>
      </c>
      <c r="E31" s="11">
        <v>2780809.4270000001</v>
      </c>
      <c r="F31" s="11">
        <v>1802906.39</v>
      </c>
      <c r="G31" s="9">
        <v>229.16399999999999</v>
      </c>
      <c r="H31" s="9">
        <v>193.1858</v>
      </c>
      <c r="I31" s="30" t="s">
        <v>92</v>
      </c>
      <c r="J31" s="9">
        <v>193.20193481000001</v>
      </c>
      <c r="K31" s="25">
        <f t="shared" si="0"/>
        <v>1.6134810000011157E-2</v>
      </c>
      <c r="L31" s="25">
        <f t="shared" si="1"/>
        <v>2.6033209373646005E-4</v>
      </c>
      <c r="N31" s="28">
        <f t="shared" si="2"/>
        <v>1.6134810000011157E-2</v>
      </c>
      <c r="O31" s="26">
        <v>29</v>
      </c>
      <c r="P31" s="28">
        <f t="shared" si="3"/>
        <v>5.9426229508196718E-2</v>
      </c>
    </row>
    <row r="32" spans="1:16">
      <c r="A32" s="18">
        <v>10029</v>
      </c>
      <c r="B32" s="28" t="s">
        <v>320</v>
      </c>
      <c r="C32" t="s">
        <v>622</v>
      </c>
      <c r="D32" t="s">
        <v>623</v>
      </c>
      <c r="E32" s="11">
        <v>2786672.77</v>
      </c>
      <c r="F32" s="11">
        <v>1793780.3119999999</v>
      </c>
      <c r="G32" s="9">
        <v>539.12900000000002</v>
      </c>
      <c r="H32" s="9">
        <v>503.86200000000002</v>
      </c>
      <c r="I32" s="30" t="s">
        <v>92</v>
      </c>
      <c r="J32" s="9">
        <v>503.88192749000001</v>
      </c>
      <c r="K32" s="25">
        <f t="shared" si="0"/>
        <v>1.9927489999986392E-2</v>
      </c>
      <c r="L32" s="25">
        <f t="shared" si="1"/>
        <v>3.9710485769955766E-4</v>
      </c>
      <c r="N32" s="28">
        <f t="shared" si="2"/>
        <v>1.9927489999986392E-2</v>
      </c>
      <c r="O32" s="26">
        <v>30</v>
      </c>
      <c r="P32" s="28">
        <f t="shared" si="3"/>
        <v>6.1475409836065573E-2</v>
      </c>
    </row>
    <row r="33" spans="1:16">
      <c r="A33" s="31" t="s">
        <v>311</v>
      </c>
      <c r="B33" s="28" t="s">
        <v>320</v>
      </c>
      <c r="C33" s="30" t="s">
        <v>343</v>
      </c>
      <c r="D33" s="30" t="s">
        <v>344</v>
      </c>
      <c r="E33" s="11">
        <v>2749477.6168</v>
      </c>
      <c r="F33" s="11">
        <v>1827139.6547000001</v>
      </c>
      <c r="G33" s="9">
        <v>92.99</v>
      </c>
      <c r="H33" s="9">
        <v>55.92</v>
      </c>
      <c r="I33" s="30" t="s">
        <v>92</v>
      </c>
      <c r="J33" s="9">
        <v>55.940048220000001</v>
      </c>
      <c r="K33" s="25">
        <f t="shared" si="0"/>
        <v>2.0048219999999617E-2</v>
      </c>
      <c r="L33" s="25">
        <f t="shared" si="1"/>
        <v>4.0193112516838462E-4</v>
      </c>
      <c r="N33" s="28">
        <f t="shared" si="2"/>
        <v>2.0048219999999617E-2</v>
      </c>
      <c r="O33" s="26">
        <v>31</v>
      </c>
      <c r="P33" s="28">
        <f t="shared" si="3"/>
        <v>6.3524590163934427E-2</v>
      </c>
    </row>
    <row r="34" spans="1:16">
      <c r="A34" s="31" t="s">
        <v>210</v>
      </c>
      <c r="B34" s="28" t="s">
        <v>216</v>
      </c>
      <c r="C34" s="30" t="s">
        <v>219</v>
      </c>
      <c r="D34" s="30" t="s">
        <v>220</v>
      </c>
      <c r="E34" s="11">
        <v>3041161.7900999999</v>
      </c>
      <c r="F34" s="11">
        <v>1620842.8239</v>
      </c>
      <c r="G34" s="9">
        <v>379.85</v>
      </c>
      <c r="H34" s="9">
        <v>347.61799999999999</v>
      </c>
      <c r="I34" s="30" t="s">
        <v>60</v>
      </c>
      <c r="J34" s="9">
        <v>347.59790039000001</v>
      </c>
      <c r="K34" s="25">
        <f t="shared" si="0"/>
        <v>-2.0099609999988388E-2</v>
      </c>
      <c r="L34" s="25">
        <f t="shared" si="1"/>
        <v>4.0399432215163319E-4</v>
      </c>
      <c r="N34" s="28">
        <f t="shared" si="2"/>
        <v>2.0099609999988388E-2</v>
      </c>
      <c r="O34" s="26">
        <v>32</v>
      </c>
      <c r="P34" s="28">
        <f t="shared" si="3"/>
        <v>6.5573770491803282E-2</v>
      </c>
    </row>
    <row r="35" spans="1:16">
      <c r="A35" s="18">
        <v>10032</v>
      </c>
      <c r="B35" s="28" t="s">
        <v>320</v>
      </c>
      <c r="C35" t="s">
        <v>628</v>
      </c>
      <c r="D35" t="s">
        <v>629</v>
      </c>
      <c r="E35" s="11">
        <v>2785796.639</v>
      </c>
      <c r="F35" s="11">
        <v>1793708.371</v>
      </c>
      <c r="G35" s="9">
        <v>511.16500000000002</v>
      </c>
      <c r="H35" s="9">
        <v>475.95</v>
      </c>
      <c r="I35" s="30" t="s">
        <v>92</v>
      </c>
      <c r="J35" s="9">
        <v>475.92907715000001</v>
      </c>
      <c r="K35" s="25">
        <f t="shared" si="0"/>
        <v>-2.0922849999976734E-2</v>
      </c>
      <c r="L35" s="25">
        <f t="shared" si="1"/>
        <v>4.3776565212152638E-4</v>
      </c>
      <c r="N35" s="28">
        <f t="shared" si="2"/>
        <v>2.0922849999976734E-2</v>
      </c>
      <c r="O35" s="26">
        <v>33</v>
      </c>
      <c r="P35" s="28">
        <f t="shared" si="3"/>
        <v>6.7622950819672137E-2</v>
      </c>
    </row>
    <row r="36" spans="1:16">
      <c r="A36" s="18">
        <v>11052</v>
      </c>
      <c r="B36" s="28" t="s">
        <v>402</v>
      </c>
      <c r="C36" t="s">
        <v>778</v>
      </c>
      <c r="D36" t="s">
        <v>779</v>
      </c>
      <c r="E36" s="11">
        <v>2767457.361</v>
      </c>
      <c r="F36" s="11">
        <v>1687760.0419999999</v>
      </c>
      <c r="G36" s="9">
        <v>232.47300000000001</v>
      </c>
      <c r="H36" s="9">
        <v>207.684</v>
      </c>
      <c r="I36" s="30" t="s">
        <v>92</v>
      </c>
      <c r="J36" s="9">
        <v>207.70773315</v>
      </c>
      <c r="K36" s="25">
        <f t="shared" si="0"/>
        <v>2.3733149999998204E-2</v>
      </c>
      <c r="L36" s="25">
        <f t="shared" si="1"/>
        <v>5.6326240892241473E-4</v>
      </c>
      <c r="N36" s="28">
        <f t="shared" si="2"/>
        <v>2.3733149999998204E-2</v>
      </c>
      <c r="O36" s="26">
        <v>34</v>
      </c>
      <c r="P36" s="28">
        <f t="shared" si="3"/>
        <v>6.9672131147540978E-2</v>
      </c>
    </row>
    <row r="37" spans="1:16">
      <c r="A37" s="18">
        <v>11011</v>
      </c>
      <c r="B37" s="28" t="s">
        <v>402</v>
      </c>
      <c r="C37" t="s">
        <v>698</v>
      </c>
      <c r="D37" t="s">
        <v>699</v>
      </c>
      <c r="E37" s="11">
        <v>2768015.5120000001</v>
      </c>
      <c r="F37" s="11">
        <v>1687936.4210000001</v>
      </c>
      <c r="G37" s="9">
        <v>231.822</v>
      </c>
      <c r="H37" s="9">
        <v>206.99700000000001</v>
      </c>
      <c r="I37" s="30" t="s">
        <v>92</v>
      </c>
      <c r="J37" s="9">
        <v>206.97161865000001</v>
      </c>
      <c r="K37" s="25">
        <f t="shared" si="0"/>
        <v>-2.5381350000003522E-2</v>
      </c>
      <c r="L37" s="25">
        <f t="shared" si="1"/>
        <v>6.4421292782267873E-4</v>
      </c>
      <c r="N37" s="28">
        <f t="shared" si="2"/>
        <v>2.5381350000003522E-2</v>
      </c>
      <c r="O37" s="26">
        <v>35</v>
      </c>
      <c r="P37" s="28">
        <f t="shared" si="3"/>
        <v>7.1721311475409832E-2</v>
      </c>
    </row>
    <row r="38" spans="1:16">
      <c r="A38" s="18">
        <v>10005</v>
      </c>
      <c r="B38" t="s">
        <v>320</v>
      </c>
      <c r="C38" t="s">
        <v>574</v>
      </c>
      <c r="D38" t="s">
        <v>575</v>
      </c>
      <c r="E38" s="11">
        <v>2789439.9019999998</v>
      </c>
      <c r="F38" s="11">
        <v>1793720.686</v>
      </c>
      <c r="G38" s="9">
        <v>592.52</v>
      </c>
      <c r="H38" s="9">
        <v>557.11400000000003</v>
      </c>
      <c r="I38" s="30" t="s">
        <v>92</v>
      </c>
      <c r="J38" s="9">
        <v>557.13958739999998</v>
      </c>
      <c r="K38" s="25">
        <f t="shared" si="0"/>
        <v>2.5587399999949412E-2</v>
      </c>
      <c r="L38" s="25">
        <f t="shared" si="1"/>
        <v>6.5471503875741118E-4</v>
      </c>
      <c r="N38" s="28">
        <f t="shared" si="2"/>
        <v>2.5587399999949412E-2</v>
      </c>
      <c r="O38" s="26">
        <v>36</v>
      </c>
      <c r="P38" s="28">
        <f t="shared" si="3"/>
        <v>7.3770491803278687E-2</v>
      </c>
    </row>
    <row r="39" spans="1:16">
      <c r="A39" s="18">
        <v>10040</v>
      </c>
      <c r="B39" t="s">
        <v>320</v>
      </c>
      <c r="C39" t="s">
        <v>644</v>
      </c>
      <c r="D39" t="s">
        <v>645</v>
      </c>
      <c r="E39" s="11">
        <v>2784637.6880000001</v>
      </c>
      <c r="F39" s="11">
        <v>1792648.6089999999</v>
      </c>
      <c r="G39" s="9">
        <v>479.05500000000001</v>
      </c>
      <c r="H39" s="9">
        <v>444.00599999999997</v>
      </c>
      <c r="I39" s="30" t="s">
        <v>92</v>
      </c>
      <c r="J39" s="9">
        <v>444.03372192</v>
      </c>
      <c r="K39" s="25">
        <f t="shared" si="0"/>
        <v>2.7721920000033151E-2</v>
      </c>
      <c r="L39" s="25">
        <f t="shared" si="1"/>
        <v>7.6850484848823804E-4</v>
      </c>
      <c r="N39" s="28">
        <f t="shared" si="2"/>
        <v>2.7721920000033151E-2</v>
      </c>
      <c r="O39" s="26">
        <v>37</v>
      </c>
      <c r="P39" s="28">
        <f t="shared" si="3"/>
        <v>7.5819672131147542E-2</v>
      </c>
    </row>
    <row r="40" spans="1:16">
      <c r="A40" s="18">
        <v>11009</v>
      </c>
      <c r="B40" t="s">
        <v>402</v>
      </c>
      <c r="C40" t="s">
        <v>694</v>
      </c>
      <c r="D40" t="s">
        <v>695</v>
      </c>
      <c r="E40" s="11">
        <v>2767759.713</v>
      </c>
      <c r="F40" s="11">
        <v>1687328.223</v>
      </c>
      <c r="G40" s="9">
        <v>227.96600000000001</v>
      </c>
      <c r="H40" s="9">
        <v>203.20500000000001</v>
      </c>
      <c r="I40" s="30" t="s">
        <v>92</v>
      </c>
      <c r="J40" s="9">
        <v>203.17674255</v>
      </c>
      <c r="K40" s="25">
        <f t="shared" si="0"/>
        <v>-2.8257450000012341E-2</v>
      </c>
      <c r="L40" s="25">
        <f t="shared" si="1"/>
        <v>7.9848348050319746E-4</v>
      </c>
      <c r="N40" s="28">
        <f t="shared" si="2"/>
        <v>2.8257450000012341E-2</v>
      </c>
      <c r="O40" s="26">
        <v>38</v>
      </c>
      <c r="P40" s="28">
        <f t="shared" si="3"/>
        <v>7.7868852459016397E-2</v>
      </c>
    </row>
    <row r="41" spans="1:16">
      <c r="A41" s="13">
        <v>8003</v>
      </c>
      <c r="B41" t="s">
        <v>216</v>
      </c>
      <c r="C41" t="s">
        <v>1086</v>
      </c>
      <c r="D41" t="s">
        <v>1087</v>
      </c>
      <c r="E41" s="11">
        <v>3038503.8790000002</v>
      </c>
      <c r="F41" s="11">
        <v>1601155.047</v>
      </c>
      <c r="G41" s="9">
        <v>397.93799999999999</v>
      </c>
      <c r="H41" s="9">
        <v>366.93849999999998</v>
      </c>
      <c r="I41" s="30" t="s">
        <v>60</v>
      </c>
      <c r="J41" s="9">
        <v>366.96792603</v>
      </c>
      <c r="K41" s="25">
        <f t="shared" si="0"/>
        <v>2.9426030000024639E-2</v>
      </c>
      <c r="L41" s="25">
        <f t="shared" si="1"/>
        <v>8.6589124156235002E-4</v>
      </c>
      <c r="N41" s="28">
        <f t="shared" si="2"/>
        <v>2.9426030000024639E-2</v>
      </c>
      <c r="O41" s="26">
        <v>39</v>
      </c>
      <c r="P41" s="28">
        <f t="shared" si="3"/>
        <v>7.9918032786885251E-2</v>
      </c>
    </row>
    <row r="42" spans="1:16">
      <c r="A42" s="18">
        <v>10042</v>
      </c>
      <c r="B42" t="s">
        <v>320</v>
      </c>
      <c r="C42" t="s">
        <v>648</v>
      </c>
      <c r="D42" t="s">
        <v>649</v>
      </c>
      <c r="E42" s="11">
        <v>2784630.39</v>
      </c>
      <c r="F42" s="11">
        <v>1792091.0970000001</v>
      </c>
      <c r="G42" s="9">
        <v>476.87299999999999</v>
      </c>
      <c r="H42" s="9">
        <v>441.88099999999997</v>
      </c>
      <c r="I42" s="30" t="s">
        <v>92</v>
      </c>
      <c r="J42" s="9">
        <v>441.85131835999999</v>
      </c>
      <c r="K42" s="25">
        <f t="shared" si="0"/>
        <v>-2.9681639999978415E-2</v>
      </c>
      <c r="L42" s="25">
        <f t="shared" si="1"/>
        <v>8.8099975308831863E-4</v>
      </c>
      <c r="N42" s="28">
        <f t="shared" si="2"/>
        <v>2.9681639999978415E-2</v>
      </c>
      <c r="O42" s="26">
        <v>40</v>
      </c>
      <c r="P42" s="28">
        <f t="shared" si="3"/>
        <v>8.1967213114754092E-2</v>
      </c>
    </row>
    <row r="43" spans="1:16">
      <c r="A43" s="31" t="s">
        <v>123</v>
      </c>
      <c r="B43" t="s">
        <v>103</v>
      </c>
      <c r="C43" s="30" t="s">
        <v>134</v>
      </c>
      <c r="D43" s="30" t="s">
        <v>135</v>
      </c>
      <c r="E43" s="11">
        <v>2833084.3964999998</v>
      </c>
      <c r="F43" s="11">
        <v>1630170.6366000001</v>
      </c>
      <c r="G43" s="9">
        <v>232.68</v>
      </c>
      <c r="H43" s="9">
        <v>208.369</v>
      </c>
      <c r="I43" s="30" t="s">
        <v>60</v>
      </c>
      <c r="J43" s="9">
        <v>208.40058898999999</v>
      </c>
      <c r="K43" s="25">
        <f t="shared" si="0"/>
        <v>3.1588989999988826E-2</v>
      </c>
      <c r="L43" s="25">
        <f t="shared" si="1"/>
        <v>9.9786428921939409E-4</v>
      </c>
      <c r="N43" s="28">
        <f t="shared" si="2"/>
        <v>3.1588989999988826E-2</v>
      </c>
      <c r="O43" s="26">
        <v>41</v>
      </c>
      <c r="P43" s="28">
        <f t="shared" si="3"/>
        <v>8.4016393442622947E-2</v>
      </c>
    </row>
    <row r="44" spans="1:16">
      <c r="A44" s="31" t="s">
        <v>288</v>
      </c>
      <c r="B44" s="30" t="s">
        <v>252</v>
      </c>
      <c r="C44" s="30" t="s">
        <v>289</v>
      </c>
      <c r="D44" s="30" t="s">
        <v>290</v>
      </c>
      <c r="E44" s="11">
        <v>3229223.0003</v>
      </c>
      <c r="F44" s="11">
        <v>1881041.2566</v>
      </c>
      <c r="G44" s="9">
        <v>2322.64</v>
      </c>
      <c r="H44" s="9">
        <v>2273.9299999999998</v>
      </c>
      <c r="I44" s="30" t="s">
        <v>284</v>
      </c>
      <c r="J44" s="9">
        <v>2273.8979492200001</v>
      </c>
      <c r="K44" s="25">
        <f t="shared" si="0"/>
        <v>-3.2050779999735823E-2</v>
      </c>
      <c r="L44" s="25">
        <f t="shared" si="1"/>
        <v>1.0272524985914658E-3</v>
      </c>
      <c r="N44" s="28">
        <f t="shared" si="2"/>
        <v>3.2050779999735823E-2</v>
      </c>
      <c r="O44" s="26">
        <v>42</v>
      </c>
      <c r="P44" s="28">
        <f t="shared" si="3"/>
        <v>8.6065573770491802E-2</v>
      </c>
    </row>
    <row r="45" spans="1:16">
      <c r="A45" s="31" t="s">
        <v>319</v>
      </c>
      <c r="B45" t="s">
        <v>320</v>
      </c>
      <c r="C45" s="30" t="s">
        <v>359</v>
      </c>
      <c r="D45" s="30" t="s">
        <v>360</v>
      </c>
      <c r="E45" s="11">
        <v>2780609.7341999998</v>
      </c>
      <c r="F45" s="11">
        <v>1802919.1244000001</v>
      </c>
      <c r="G45" s="9">
        <v>229.53</v>
      </c>
      <c r="H45" s="9">
        <v>193.43</v>
      </c>
      <c r="I45" s="30" t="s">
        <v>92</v>
      </c>
      <c r="J45" s="9">
        <v>193.39793395999999</v>
      </c>
      <c r="K45" s="25">
        <f t="shared" si="0"/>
        <v>-3.2066040000017892E-2</v>
      </c>
      <c r="L45" s="25">
        <f t="shared" si="1"/>
        <v>1.0282309212827476E-3</v>
      </c>
      <c r="N45" s="28">
        <f t="shared" si="2"/>
        <v>3.2066040000017892E-2</v>
      </c>
      <c r="O45" s="26">
        <v>43</v>
      </c>
      <c r="P45" s="28">
        <f t="shared" si="3"/>
        <v>8.8114754098360656E-2</v>
      </c>
    </row>
    <row r="46" spans="1:16">
      <c r="A46" s="18">
        <v>11044</v>
      </c>
      <c r="B46" t="s">
        <v>402</v>
      </c>
      <c r="C46" t="s">
        <v>762</v>
      </c>
      <c r="D46" t="s">
        <v>763</v>
      </c>
      <c r="E46" s="11">
        <v>2766522.4109999998</v>
      </c>
      <c r="F46" s="11">
        <v>1689570.4010000001</v>
      </c>
      <c r="G46" s="9">
        <v>240.83</v>
      </c>
      <c r="H46" s="9">
        <v>215.90799999999999</v>
      </c>
      <c r="I46" s="30" t="s">
        <v>92</v>
      </c>
      <c r="J46" s="9">
        <v>215.87074279999999</v>
      </c>
      <c r="K46" s="25">
        <f t="shared" si="0"/>
        <v>-3.7257199999999102E-2</v>
      </c>
      <c r="L46" s="25">
        <f t="shared" si="1"/>
        <v>1.3880989518399332E-3</v>
      </c>
      <c r="N46" s="28">
        <f t="shared" si="2"/>
        <v>3.7257199999999102E-2</v>
      </c>
      <c r="O46" s="26">
        <v>44</v>
      </c>
      <c r="P46" s="28">
        <f t="shared" si="3"/>
        <v>9.0163934426229511E-2</v>
      </c>
    </row>
    <row r="47" spans="1:16">
      <c r="A47" s="13">
        <v>8006</v>
      </c>
      <c r="B47" t="s">
        <v>181</v>
      </c>
      <c r="C47" s="28" t="s">
        <v>1092</v>
      </c>
      <c r="D47" s="28" t="s">
        <v>1093</v>
      </c>
      <c r="E47" s="11">
        <v>2956176.5380000002</v>
      </c>
      <c r="F47" s="11">
        <v>1629715.517</v>
      </c>
      <c r="G47" s="9">
        <v>340.65499999999997</v>
      </c>
      <c r="H47" s="9">
        <v>311.18920000000003</v>
      </c>
      <c r="I47" s="30" t="s">
        <v>60</v>
      </c>
      <c r="J47" s="9">
        <v>311.22662353999999</v>
      </c>
      <c r="K47" s="25">
        <f t="shared" si="0"/>
        <v>3.7423539999963396E-2</v>
      </c>
      <c r="L47" s="25">
        <f t="shared" si="1"/>
        <v>1.4005213461288602E-3</v>
      </c>
      <c r="N47" s="28">
        <f t="shared" si="2"/>
        <v>3.7423539999963396E-2</v>
      </c>
      <c r="O47" s="26">
        <v>45</v>
      </c>
      <c r="P47" s="28">
        <f t="shared" si="3"/>
        <v>9.2213114754098366E-2</v>
      </c>
    </row>
    <row r="48" spans="1:16">
      <c r="A48" s="31" t="s">
        <v>422</v>
      </c>
      <c r="B48" t="s">
        <v>402</v>
      </c>
      <c r="C48" s="30" t="s">
        <v>454</v>
      </c>
      <c r="D48" s="30" t="s">
        <v>455</v>
      </c>
      <c r="E48" s="11">
        <v>2786039.9611</v>
      </c>
      <c r="F48" s="11">
        <v>1675233.2441</v>
      </c>
      <c r="G48" s="9">
        <v>287.11</v>
      </c>
      <c r="H48" s="9">
        <v>262.44</v>
      </c>
      <c r="I48" s="30" t="s">
        <v>60</v>
      </c>
      <c r="J48" s="9">
        <v>262.40066528</v>
      </c>
      <c r="K48" s="25">
        <f t="shared" si="0"/>
        <v>-3.9334719999999379E-2</v>
      </c>
      <c r="L48" s="25">
        <f t="shared" si="1"/>
        <v>1.5472201974783511E-3</v>
      </c>
      <c r="N48" s="28">
        <f t="shared" si="2"/>
        <v>3.9334719999999379E-2</v>
      </c>
      <c r="O48" s="26">
        <v>46</v>
      </c>
      <c r="P48" s="28">
        <f t="shared" si="3"/>
        <v>9.4262295081967207E-2</v>
      </c>
    </row>
    <row r="49" spans="1:16">
      <c r="A49" s="13">
        <v>5008</v>
      </c>
      <c r="B49" t="s">
        <v>103</v>
      </c>
      <c r="C49" t="s">
        <v>1016</v>
      </c>
      <c r="D49" t="s">
        <v>1017</v>
      </c>
      <c r="E49" s="11">
        <v>2829191.9369999999</v>
      </c>
      <c r="F49" s="11">
        <v>1632865.8970000001</v>
      </c>
      <c r="G49" s="9">
        <v>256.15499999999997</v>
      </c>
      <c r="H49" s="9">
        <v>231.85730000000001</v>
      </c>
      <c r="I49" s="30" t="s">
        <v>50</v>
      </c>
      <c r="J49" s="9">
        <v>231.89741516000001</v>
      </c>
      <c r="K49" s="25">
        <f t="shared" si="0"/>
        <v>4.011515999999915E-2</v>
      </c>
      <c r="L49" s="25">
        <f t="shared" si="1"/>
        <v>1.6092260618255317E-3</v>
      </c>
      <c r="N49" s="28">
        <f t="shared" si="2"/>
        <v>4.011515999999915E-2</v>
      </c>
      <c r="O49" s="26">
        <v>47</v>
      </c>
      <c r="P49" s="28">
        <f t="shared" si="3"/>
        <v>9.6311475409836061E-2</v>
      </c>
    </row>
    <row r="50" spans="1:16">
      <c r="A50" s="18">
        <v>11051</v>
      </c>
      <c r="B50" t="s">
        <v>402</v>
      </c>
      <c r="C50" t="s">
        <v>776</v>
      </c>
      <c r="D50" t="s">
        <v>777</v>
      </c>
      <c r="E50" s="11">
        <v>2767642.6060000001</v>
      </c>
      <c r="F50" s="11">
        <v>1688038.102</v>
      </c>
      <c r="G50" s="9">
        <v>232.92099999999999</v>
      </c>
      <c r="H50" s="9">
        <v>208.1</v>
      </c>
      <c r="I50" s="30" t="s">
        <v>92</v>
      </c>
      <c r="J50" s="9">
        <v>208.05824279999999</v>
      </c>
      <c r="K50" s="25">
        <f t="shared" si="0"/>
        <v>-4.1757200000006378E-2</v>
      </c>
      <c r="L50" s="25">
        <f t="shared" si="1"/>
        <v>1.7436637518405327E-3</v>
      </c>
      <c r="N50" s="28">
        <f t="shared" si="2"/>
        <v>4.1757200000006378E-2</v>
      </c>
      <c r="O50" s="26">
        <v>48</v>
      </c>
      <c r="P50" s="28">
        <f t="shared" si="3"/>
        <v>9.8360655737704916E-2</v>
      </c>
    </row>
    <row r="51" spans="1:16">
      <c r="A51" s="13">
        <v>7011</v>
      </c>
      <c r="B51" s="30" t="s">
        <v>402</v>
      </c>
      <c r="C51" t="s">
        <v>544</v>
      </c>
      <c r="D51" t="s">
        <v>545</v>
      </c>
      <c r="E51" s="11">
        <v>2769214.5490000001</v>
      </c>
      <c r="F51" s="11">
        <v>1686941.8489999999</v>
      </c>
      <c r="G51" s="9">
        <v>259.25700000000001</v>
      </c>
      <c r="H51" s="9">
        <v>234.4776</v>
      </c>
      <c r="I51" s="30" t="s">
        <v>92</v>
      </c>
      <c r="J51" s="9">
        <v>234.43583679</v>
      </c>
      <c r="K51" s="25">
        <f t="shared" si="0"/>
        <v>-4.1763209999999162E-2</v>
      </c>
      <c r="L51" s="25">
        <f t="shared" si="1"/>
        <v>1.74416570950403E-3</v>
      </c>
      <c r="N51" s="28">
        <f t="shared" si="2"/>
        <v>4.1763209999999162E-2</v>
      </c>
      <c r="O51" s="26">
        <v>49</v>
      </c>
      <c r="P51" s="28">
        <f t="shared" si="3"/>
        <v>0.10040983606557377</v>
      </c>
    </row>
    <row r="52" spans="1:16">
      <c r="A52" s="18">
        <v>11039</v>
      </c>
      <c r="B52" s="28" t="s">
        <v>402</v>
      </c>
      <c r="C52" s="28" t="s">
        <v>752</v>
      </c>
      <c r="D52" s="28" t="s">
        <v>753</v>
      </c>
      <c r="E52" s="11">
        <v>2767548.077</v>
      </c>
      <c r="F52" s="11">
        <v>1688782.1640000001</v>
      </c>
      <c r="G52" s="9">
        <v>233.43199999999999</v>
      </c>
      <c r="H52" s="9">
        <v>208.54599999999999</v>
      </c>
      <c r="I52" s="30" t="s">
        <v>92</v>
      </c>
      <c r="J52" s="9">
        <v>208.50393677</v>
      </c>
      <c r="K52" s="25">
        <f t="shared" si="0"/>
        <v>-4.2063229999996565E-2</v>
      </c>
      <c r="L52" s="25">
        <f t="shared" si="1"/>
        <v>1.7693153180326111E-3</v>
      </c>
      <c r="N52" s="28">
        <f t="shared" si="2"/>
        <v>4.2063229999996565E-2</v>
      </c>
      <c r="O52" s="26">
        <v>50</v>
      </c>
      <c r="P52" s="28">
        <f t="shared" si="3"/>
        <v>0.10245901639344263</v>
      </c>
    </row>
    <row r="53" spans="1:16">
      <c r="A53" s="31" t="s">
        <v>249</v>
      </c>
      <c r="B53" s="28" t="s">
        <v>252</v>
      </c>
      <c r="C53" s="30" t="s">
        <v>260</v>
      </c>
      <c r="D53" s="30" t="s">
        <v>261</v>
      </c>
      <c r="E53" s="11">
        <v>3226211.7574</v>
      </c>
      <c r="F53" s="11">
        <v>1876071.3788000001</v>
      </c>
      <c r="G53" s="9">
        <v>1499.23</v>
      </c>
      <c r="H53" s="9">
        <v>1450.59</v>
      </c>
      <c r="I53" s="30" t="s">
        <v>92</v>
      </c>
      <c r="J53" s="9">
        <v>1450.54650879</v>
      </c>
      <c r="K53" s="25">
        <f t="shared" si="0"/>
        <v>-4.3491209999956482E-2</v>
      </c>
      <c r="L53" s="25">
        <f t="shared" si="1"/>
        <v>1.8914853472603147E-3</v>
      </c>
      <c r="N53" s="28">
        <f t="shared" si="2"/>
        <v>4.3491209999956482E-2</v>
      </c>
      <c r="O53" s="26">
        <v>51</v>
      </c>
      <c r="P53" s="28">
        <f t="shared" si="3"/>
        <v>0.10450819672131148</v>
      </c>
    </row>
    <row r="54" spans="1:16">
      <c r="A54" s="31" t="s">
        <v>120</v>
      </c>
      <c r="B54" s="28" t="s">
        <v>103</v>
      </c>
      <c r="C54" s="30" t="s">
        <v>128</v>
      </c>
      <c r="D54" s="30" t="s">
        <v>129</v>
      </c>
      <c r="E54" s="11">
        <v>2828725.5628</v>
      </c>
      <c r="F54" s="11">
        <v>1632612.5075999999</v>
      </c>
      <c r="G54" s="9">
        <v>255.58</v>
      </c>
      <c r="H54" s="9">
        <v>231.17349999999999</v>
      </c>
      <c r="I54" s="30" t="s">
        <v>60</v>
      </c>
      <c r="J54" s="9">
        <v>231.21723938</v>
      </c>
      <c r="K54" s="25">
        <f t="shared" si="0"/>
        <v>4.3739380000005212E-2</v>
      </c>
      <c r="L54" s="25">
        <f t="shared" si="1"/>
        <v>1.913133362784856E-3</v>
      </c>
      <c r="N54" s="28">
        <f t="shared" si="2"/>
        <v>4.3739380000005212E-2</v>
      </c>
      <c r="O54" s="26">
        <v>52</v>
      </c>
      <c r="P54" s="28">
        <f t="shared" si="3"/>
        <v>0.10655737704918032</v>
      </c>
    </row>
    <row r="55" spans="1:16">
      <c r="A55" s="18">
        <v>10030</v>
      </c>
      <c r="B55" s="28" t="s">
        <v>320</v>
      </c>
      <c r="C55" t="s">
        <v>624</v>
      </c>
      <c r="D55" t="s">
        <v>625</v>
      </c>
      <c r="E55" s="11">
        <v>2786393.29</v>
      </c>
      <c r="F55" s="11">
        <v>1793794.2919999999</v>
      </c>
      <c r="G55" s="9">
        <v>526.98099999999999</v>
      </c>
      <c r="H55" s="9">
        <v>491.72699999999998</v>
      </c>
      <c r="I55" s="30" t="s">
        <v>92</v>
      </c>
      <c r="J55" s="9">
        <v>491.77163696000002</v>
      </c>
      <c r="K55" s="25">
        <f t="shared" si="0"/>
        <v>4.463696000004802E-2</v>
      </c>
      <c r="L55" s="25">
        <f t="shared" si="1"/>
        <v>1.9924581980458869E-3</v>
      </c>
      <c r="N55" s="28">
        <f t="shared" si="2"/>
        <v>4.463696000004802E-2</v>
      </c>
      <c r="O55" s="26">
        <v>53</v>
      </c>
      <c r="P55" s="28">
        <f t="shared" si="3"/>
        <v>0.10860655737704918</v>
      </c>
    </row>
    <row r="56" spans="1:16">
      <c r="A56" s="31" t="s">
        <v>102</v>
      </c>
      <c r="B56" s="28" t="s">
        <v>103</v>
      </c>
      <c r="C56" s="30" t="s">
        <v>116</v>
      </c>
      <c r="D56" s="30" t="s">
        <v>117</v>
      </c>
      <c r="E56" s="11">
        <v>2855735.2431999999</v>
      </c>
      <c r="F56" s="11">
        <v>1624927.5541999999</v>
      </c>
      <c r="G56" s="9">
        <v>223.54</v>
      </c>
      <c r="H56" s="9">
        <v>193.49299999999999</v>
      </c>
      <c r="I56" s="30" t="s">
        <v>50</v>
      </c>
      <c r="J56" s="9">
        <v>193.44787597999999</v>
      </c>
      <c r="K56" s="25">
        <f t="shared" si="0"/>
        <v>-4.5124020000002929E-2</v>
      </c>
      <c r="L56" s="25">
        <f t="shared" si="1"/>
        <v>2.0361771809606645E-3</v>
      </c>
      <c r="N56" s="28">
        <f t="shared" si="2"/>
        <v>4.5124020000002929E-2</v>
      </c>
      <c r="O56" s="26">
        <v>54</v>
      </c>
      <c r="P56" s="28">
        <f t="shared" si="3"/>
        <v>0.11065573770491803</v>
      </c>
    </row>
    <row r="57" spans="1:16">
      <c r="A57" s="18">
        <v>10025</v>
      </c>
      <c r="B57" s="28" t="s">
        <v>320</v>
      </c>
      <c r="C57" t="s">
        <v>614</v>
      </c>
      <c r="D57" t="s">
        <v>615</v>
      </c>
      <c r="E57" s="11">
        <v>2788091.5249999999</v>
      </c>
      <c r="F57" s="11">
        <v>1793048.5959999999</v>
      </c>
      <c r="G57" s="9">
        <v>573.52599999999995</v>
      </c>
      <c r="H57" s="9">
        <v>538.26</v>
      </c>
      <c r="I57" s="30" t="s">
        <v>92</v>
      </c>
      <c r="J57" s="9">
        <v>538.30572510000002</v>
      </c>
      <c r="K57" s="25">
        <f t="shared" si="0"/>
        <v>4.5725100000026941E-2</v>
      </c>
      <c r="L57" s="25">
        <f t="shared" si="1"/>
        <v>2.090784770012464E-3</v>
      </c>
      <c r="N57" s="28">
        <f t="shared" si="2"/>
        <v>4.5725100000026941E-2</v>
      </c>
      <c r="O57" s="26">
        <v>55</v>
      </c>
      <c r="P57" s="28">
        <f t="shared" si="3"/>
        <v>0.11270491803278689</v>
      </c>
    </row>
    <row r="58" spans="1:16">
      <c r="A58" s="31" t="s">
        <v>64</v>
      </c>
      <c r="B58" s="30" t="s">
        <v>55</v>
      </c>
      <c r="C58" s="30" t="s">
        <v>65</v>
      </c>
      <c r="D58" s="30" t="s">
        <v>66</v>
      </c>
      <c r="E58" s="11">
        <v>2670714.699</v>
      </c>
      <c r="F58" s="11">
        <v>1626569.064</v>
      </c>
      <c r="G58" s="9">
        <v>113.78</v>
      </c>
      <c r="H58" s="9">
        <v>94.23</v>
      </c>
      <c r="I58" s="30" t="s">
        <v>67</v>
      </c>
      <c r="J58" s="9">
        <v>94.275894170000001</v>
      </c>
      <c r="K58" s="25">
        <f t="shared" si="0"/>
        <v>4.5894169999996848E-2</v>
      </c>
      <c r="L58" s="25">
        <f t="shared" si="1"/>
        <v>2.1062748399886108E-3</v>
      </c>
      <c r="N58" s="28">
        <f t="shared" si="2"/>
        <v>4.5894169999996848E-2</v>
      </c>
      <c r="O58" s="26">
        <v>56</v>
      </c>
      <c r="P58" s="28">
        <f t="shared" si="3"/>
        <v>0.11475409836065574</v>
      </c>
    </row>
    <row r="59" spans="1:16">
      <c r="A59" s="13">
        <v>6013</v>
      </c>
      <c r="B59" s="30" t="s">
        <v>253</v>
      </c>
      <c r="C59" t="s">
        <v>1066</v>
      </c>
      <c r="D59" t="s">
        <v>1067</v>
      </c>
      <c r="E59" s="11">
        <v>2714860.0180000002</v>
      </c>
      <c r="F59" s="11">
        <v>1633731.0390000001</v>
      </c>
      <c r="G59" s="9">
        <v>205.86799999999999</v>
      </c>
      <c r="H59" s="9">
        <v>185.6968</v>
      </c>
      <c r="I59" s="30" t="s">
        <v>284</v>
      </c>
      <c r="J59" s="9">
        <v>185.65055846999999</v>
      </c>
      <c r="K59" s="25">
        <f t="shared" si="0"/>
        <v>-4.6241530000003195E-2</v>
      </c>
      <c r="L59" s="25">
        <f t="shared" si="1"/>
        <v>2.1382790967411957E-3</v>
      </c>
      <c r="N59" s="28">
        <f t="shared" si="2"/>
        <v>4.6241530000003195E-2</v>
      </c>
      <c r="O59" s="26">
        <v>57</v>
      </c>
      <c r="P59" s="28">
        <f t="shared" si="3"/>
        <v>0.11680327868852459</v>
      </c>
    </row>
    <row r="60" spans="1:16">
      <c r="A60" s="18">
        <v>10014</v>
      </c>
      <c r="B60" t="s">
        <v>320</v>
      </c>
      <c r="C60" t="s">
        <v>592</v>
      </c>
      <c r="D60" t="s">
        <v>593</v>
      </c>
      <c r="E60" s="11">
        <v>2790701.159</v>
      </c>
      <c r="F60" s="11">
        <v>1793784.94</v>
      </c>
      <c r="G60" s="9">
        <v>596.27800000000002</v>
      </c>
      <c r="H60" s="9">
        <v>560.79700000000003</v>
      </c>
      <c r="I60" s="30" t="s">
        <v>92</v>
      </c>
      <c r="J60" s="9">
        <v>560.84411621000004</v>
      </c>
      <c r="K60" s="25">
        <f t="shared" si="0"/>
        <v>4.711621000001287E-2</v>
      </c>
      <c r="L60" s="25">
        <f t="shared" si="1"/>
        <v>2.219937244765313E-3</v>
      </c>
      <c r="N60" s="28">
        <f t="shared" si="2"/>
        <v>4.711621000001287E-2</v>
      </c>
      <c r="O60" s="26">
        <v>58</v>
      </c>
      <c r="P60" s="28">
        <f t="shared" si="3"/>
        <v>0.11885245901639344</v>
      </c>
    </row>
    <row r="61" spans="1:16">
      <c r="A61" s="18">
        <v>11015</v>
      </c>
      <c r="B61" t="s">
        <v>402</v>
      </c>
      <c r="C61" t="s">
        <v>706</v>
      </c>
      <c r="D61" t="s">
        <v>707</v>
      </c>
      <c r="E61" s="11">
        <v>2768233.335</v>
      </c>
      <c r="F61" s="11">
        <v>1688149.21</v>
      </c>
      <c r="G61" s="9">
        <v>231.23699999999999</v>
      </c>
      <c r="H61" s="9">
        <v>206.38499999999999</v>
      </c>
      <c r="I61" s="30" t="s">
        <v>92</v>
      </c>
      <c r="J61" s="9">
        <v>206.33728027000001</v>
      </c>
      <c r="K61" s="25">
        <f t="shared" si="0"/>
        <v>-4.7719729999982974E-2</v>
      </c>
      <c r="L61" s="25">
        <f t="shared" si="1"/>
        <v>2.2771726312712749E-3</v>
      </c>
      <c r="N61" s="28">
        <f t="shared" si="2"/>
        <v>4.7719729999982974E-2</v>
      </c>
      <c r="O61" s="26">
        <v>59</v>
      </c>
      <c r="P61" s="28">
        <f t="shared" si="3"/>
        <v>0.12090163934426229</v>
      </c>
    </row>
    <row r="62" spans="1:16">
      <c r="A62" s="18">
        <v>11004</v>
      </c>
      <c r="B62" t="s">
        <v>402</v>
      </c>
      <c r="C62" t="s">
        <v>684</v>
      </c>
      <c r="D62" t="s">
        <v>685</v>
      </c>
      <c r="E62" s="11">
        <v>2767416.01</v>
      </c>
      <c r="F62" s="11">
        <v>1687269.29</v>
      </c>
      <c r="G62" s="9">
        <v>222.95400000000001</v>
      </c>
      <c r="H62" s="9">
        <v>198.21100000000001</v>
      </c>
      <c r="I62" s="30" t="s">
        <v>92</v>
      </c>
      <c r="J62" s="9">
        <v>198.16316223000001</v>
      </c>
      <c r="K62" s="25">
        <f t="shared" si="0"/>
        <v>-4.7837770000001001E-2</v>
      </c>
      <c r="L62" s="25">
        <f t="shared" si="1"/>
        <v>2.2884522385729958E-3</v>
      </c>
      <c r="N62" s="28">
        <f t="shared" si="2"/>
        <v>4.7837770000001001E-2</v>
      </c>
      <c r="O62" s="26">
        <v>60</v>
      </c>
      <c r="P62" s="28">
        <f t="shared" si="3"/>
        <v>0.12295081967213115</v>
      </c>
    </row>
    <row r="63" spans="1:16">
      <c r="A63" s="13">
        <v>6014</v>
      </c>
      <c r="B63" s="30" t="s">
        <v>253</v>
      </c>
      <c r="C63" t="s">
        <v>1068</v>
      </c>
      <c r="D63" t="s">
        <v>1069</v>
      </c>
      <c r="E63" s="11">
        <v>2712353.8319999999</v>
      </c>
      <c r="F63" s="11">
        <v>1637186.0419999999</v>
      </c>
      <c r="G63" s="9">
        <v>224.99799999999999</v>
      </c>
      <c r="H63" s="9">
        <v>204.55189999999999</v>
      </c>
      <c r="I63" s="30" t="s">
        <v>284</v>
      </c>
      <c r="J63" s="9">
        <v>204.50273132000001</v>
      </c>
      <c r="K63" s="25">
        <f t="shared" si="0"/>
        <v>-4.9168679999979759E-2</v>
      </c>
      <c r="L63" s="25">
        <f t="shared" si="1"/>
        <v>2.4175590929404094E-3</v>
      </c>
      <c r="N63" s="28">
        <f t="shared" si="2"/>
        <v>4.9168679999979759E-2</v>
      </c>
      <c r="O63" s="26">
        <v>61</v>
      </c>
      <c r="P63" s="28">
        <f t="shared" si="3"/>
        <v>0.125</v>
      </c>
    </row>
    <row r="64" spans="1:16">
      <c r="A64" s="18">
        <v>11017</v>
      </c>
      <c r="B64" t="s">
        <v>402</v>
      </c>
      <c r="C64" t="s">
        <v>710</v>
      </c>
      <c r="D64" t="s">
        <v>711</v>
      </c>
      <c r="E64" s="11">
        <v>2768573.3659999999</v>
      </c>
      <c r="F64" s="11">
        <v>1687862.1810000001</v>
      </c>
      <c r="G64" s="9">
        <v>237.47900000000001</v>
      </c>
      <c r="H64" s="9">
        <v>212.64099999999999</v>
      </c>
      <c r="I64" s="30" t="s">
        <v>92</v>
      </c>
      <c r="J64" s="9">
        <v>212.69100951999999</v>
      </c>
      <c r="K64" s="25">
        <f t="shared" si="0"/>
        <v>5.0009520000003249E-2</v>
      </c>
      <c r="L64" s="25">
        <f t="shared" si="1"/>
        <v>2.500952090630725E-3</v>
      </c>
      <c r="N64" s="28">
        <f t="shared" si="2"/>
        <v>5.0009520000003249E-2</v>
      </c>
      <c r="O64" s="26">
        <v>62</v>
      </c>
      <c r="P64" s="28">
        <f t="shared" si="3"/>
        <v>0.12704918032786885</v>
      </c>
    </row>
    <row r="65" spans="1:16">
      <c r="A65" s="18">
        <v>11018</v>
      </c>
      <c r="B65" t="s">
        <v>402</v>
      </c>
      <c r="C65" t="s">
        <v>712</v>
      </c>
      <c r="D65" t="s">
        <v>713</v>
      </c>
      <c r="E65" s="11">
        <v>2768803.452</v>
      </c>
      <c r="F65" s="11">
        <v>1687646.713</v>
      </c>
      <c r="G65" s="9">
        <v>242.995</v>
      </c>
      <c r="H65" s="9">
        <v>218.167</v>
      </c>
      <c r="I65" s="30" t="s">
        <v>92</v>
      </c>
      <c r="J65" s="9">
        <v>218.21722412</v>
      </c>
      <c r="K65" s="25">
        <f t="shared" si="0"/>
        <v>5.0224119999995764E-2</v>
      </c>
      <c r="L65" s="25">
        <f t="shared" si="1"/>
        <v>2.5224622297739746E-3</v>
      </c>
      <c r="N65" s="28">
        <f t="shared" si="2"/>
        <v>5.0224119999995764E-2</v>
      </c>
      <c r="O65" s="26">
        <v>63</v>
      </c>
      <c r="P65" s="28">
        <f t="shared" si="3"/>
        <v>0.12909836065573771</v>
      </c>
    </row>
    <row r="66" spans="1:16">
      <c r="A66" s="31" t="s">
        <v>417</v>
      </c>
      <c r="B66" t="s">
        <v>402</v>
      </c>
      <c r="C66" s="30" t="s">
        <v>444</v>
      </c>
      <c r="D66" s="30" t="s">
        <v>445</v>
      </c>
      <c r="E66" s="11">
        <v>2773051.4583999999</v>
      </c>
      <c r="F66" s="11">
        <v>1680592.7825</v>
      </c>
      <c r="G66" s="9">
        <v>277.14</v>
      </c>
      <c r="H66" s="9">
        <v>252.77</v>
      </c>
      <c r="I66" s="30" t="s">
        <v>60</v>
      </c>
      <c r="J66" s="9">
        <v>252.71949767999999</v>
      </c>
      <c r="K66" s="25">
        <f t="shared" si="0"/>
        <v>-5.0502320000020973E-2</v>
      </c>
      <c r="L66" s="25">
        <f t="shared" si="1"/>
        <v>2.5504843253845184E-3</v>
      </c>
      <c r="N66" s="28">
        <f t="shared" si="2"/>
        <v>5.0502320000020973E-2</v>
      </c>
      <c r="O66" s="26">
        <v>64</v>
      </c>
      <c r="P66" s="28">
        <f t="shared" si="3"/>
        <v>0.13114754098360656</v>
      </c>
    </row>
    <row r="67" spans="1:16">
      <c r="A67" s="18">
        <v>10026</v>
      </c>
      <c r="B67" t="s">
        <v>320</v>
      </c>
      <c r="C67" t="s">
        <v>616</v>
      </c>
      <c r="D67" t="s">
        <v>617</v>
      </c>
      <c r="E67" s="11">
        <v>2787658.0389999999</v>
      </c>
      <c r="F67" s="11">
        <v>1793453.754</v>
      </c>
      <c r="G67" s="9">
        <v>574.62099999999998</v>
      </c>
      <c r="H67" s="9">
        <v>539.33600000000001</v>
      </c>
      <c r="I67" s="30" t="s">
        <v>92</v>
      </c>
      <c r="J67" s="9">
        <v>539.38739013999998</v>
      </c>
      <c r="K67" s="25">
        <f t="shared" ref="K67:K130" si="4">J67-H67</f>
        <v>5.1390139999966777E-2</v>
      </c>
      <c r="L67" s="25">
        <f t="shared" ref="L67:L130" si="5">K67*K67</f>
        <v>2.6409464892161853E-3</v>
      </c>
      <c r="N67" s="28">
        <f t="shared" ref="N67:N130" si="6">ABS(K67)</f>
        <v>5.1390139999966777E-2</v>
      </c>
      <c r="O67" s="26">
        <v>65</v>
      </c>
      <c r="P67" s="28">
        <f t="shared" ref="P67:P130" si="7">O67/488</f>
        <v>0.13319672131147542</v>
      </c>
    </row>
    <row r="68" spans="1:16">
      <c r="A68" s="31" t="s">
        <v>198</v>
      </c>
      <c r="B68" s="30" t="s">
        <v>181</v>
      </c>
      <c r="C68" s="30" t="s">
        <v>207</v>
      </c>
      <c r="D68" s="30" t="s">
        <v>208</v>
      </c>
      <c r="E68" s="11">
        <v>2951417.7949000001</v>
      </c>
      <c r="F68" s="11">
        <v>1630258.1993</v>
      </c>
      <c r="G68" s="9">
        <v>339.11</v>
      </c>
      <c r="H68" s="9">
        <v>309.798</v>
      </c>
      <c r="I68" s="30" t="s">
        <v>67</v>
      </c>
      <c r="J68" s="9">
        <v>309.74594115999997</v>
      </c>
      <c r="K68" s="25">
        <f t="shared" si="4"/>
        <v>-5.2058840000029249E-2</v>
      </c>
      <c r="L68" s="25">
        <f t="shared" si="5"/>
        <v>2.7101228221486453E-3</v>
      </c>
      <c r="N68" s="28">
        <f t="shared" si="6"/>
        <v>5.2058840000029249E-2</v>
      </c>
      <c r="O68" s="26">
        <v>66</v>
      </c>
      <c r="P68" s="28">
        <f t="shared" si="7"/>
        <v>0.13524590163934427</v>
      </c>
    </row>
    <row r="69" spans="1:16">
      <c r="A69" s="18">
        <v>10028</v>
      </c>
      <c r="B69" t="s">
        <v>320</v>
      </c>
      <c r="C69" t="s">
        <v>620</v>
      </c>
      <c r="D69" t="s">
        <v>621</v>
      </c>
      <c r="E69" s="11">
        <v>2786949.3739999998</v>
      </c>
      <c r="F69" s="11">
        <v>1793721.07</v>
      </c>
      <c r="G69" s="9">
        <v>550.93899999999996</v>
      </c>
      <c r="H69" s="9">
        <v>515.66399999999999</v>
      </c>
      <c r="I69" s="30" t="s">
        <v>92</v>
      </c>
      <c r="J69" s="9">
        <v>515.71612548999997</v>
      </c>
      <c r="K69" s="25">
        <f t="shared" si="4"/>
        <v>5.2125489999980346E-2</v>
      </c>
      <c r="L69" s="25">
        <f t="shared" si="5"/>
        <v>2.7170667077380511E-3</v>
      </c>
      <c r="N69" s="28">
        <f t="shared" si="6"/>
        <v>5.2125489999980346E-2</v>
      </c>
      <c r="O69" s="26">
        <v>67</v>
      </c>
      <c r="P69" s="28">
        <f t="shared" si="7"/>
        <v>0.13729508196721313</v>
      </c>
    </row>
    <row r="70" spans="1:16">
      <c r="A70" s="18">
        <v>11027</v>
      </c>
      <c r="B70" t="s">
        <v>402</v>
      </c>
      <c r="C70" t="s">
        <v>730</v>
      </c>
      <c r="D70" t="s">
        <v>731</v>
      </c>
      <c r="E70" s="11">
        <v>2769686.727</v>
      </c>
      <c r="F70" s="11">
        <v>1686874.1780000001</v>
      </c>
      <c r="G70" s="9">
        <v>257.97899999999998</v>
      </c>
      <c r="H70" s="9">
        <v>233.18700000000001</v>
      </c>
      <c r="I70" s="30" t="s">
        <v>92</v>
      </c>
      <c r="J70" s="9">
        <v>233.13375854</v>
      </c>
      <c r="K70" s="25">
        <f t="shared" si="4"/>
        <v>-5.3241460000009511E-2</v>
      </c>
      <c r="L70" s="25">
        <f t="shared" si="5"/>
        <v>2.8346530629326126E-3</v>
      </c>
      <c r="N70" s="28">
        <f t="shared" si="6"/>
        <v>5.3241460000009511E-2</v>
      </c>
      <c r="O70" s="26">
        <v>68</v>
      </c>
      <c r="P70" s="28">
        <f t="shared" si="7"/>
        <v>0.13934426229508196</v>
      </c>
    </row>
    <row r="71" spans="1:16">
      <c r="A71" s="13">
        <v>8004</v>
      </c>
      <c r="B71" t="s">
        <v>181</v>
      </c>
      <c r="C71" t="s">
        <v>1088</v>
      </c>
      <c r="D71" t="s">
        <v>1089</v>
      </c>
      <c r="E71" s="11">
        <v>2970568.0559999999</v>
      </c>
      <c r="F71" s="11">
        <v>1633925.5319999999</v>
      </c>
      <c r="G71" s="9">
        <v>392.59</v>
      </c>
      <c r="H71" s="9">
        <v>362.10770000000002</v>
      </c>
      <c r="I71" s="30" t="s">
        <v>60</v>
      </c>
      <c r="J71" s="9">
        <v>362.05380249000001</v>
      </c>
      <c r="K71" s="25">
        <f t="shared" si="4"/>
        <v>-5.3897510000012971E-2</v>
      </c>
      <c r="L71" s="25">
        <f t="shared" si="5"/>
        <v>2.9049415842014982E-3</v>
      </c>
      <c r="N71" s="28">
        <f t="shared" si="6"/>
        <v>5.3897510000012971E-2</v>
      </c>
      <c r="O71" s="26">
        <v>69</v>
      </c>
      <c r="P71" s="28">
        <f t="shared" si="7"/>
        <v>0.14139344262295081</v>
      </c>
    </row>
    <row r="72" spans="1:16">
      <c r="A72" s="18">
        <v>10001</v>
      </c>
      <c r="B72" s="28" t="s">
        <v>320</v>
      </c>
      <c r="C72" t="s">
        <v>566</v>
      </c>
      <c r="D72" t="s">
        <v>567</v>
      </c>
      <c r="E72" s="11">
        <v>2788209.6639999999</v>
      </c>
      <c r="F72" s="11">
        <v>1793391.993</v>
      </c>
      <c r="G72" s="9">
        <v>586.40800000000002</v>
      </c>
      <c r="H72" s="9">
        <v>551.101</v>
      </c>
      <c r="I72" s="30" t="s">
        <v>92</v>
      </c>
      <c r="J72" s="9">
        <v>551.04705810999997</v>
      </c>
      <c r="K72" s="25">
        <f t="shared" si="4"/>
        <v>-5.3941890000032799E-2</v>
      </c>
      <c r="L72" s="25">
        <f t="shared" si="5"/>
        <v>2.9097274967756384E-3</v>
      </c>
      <c r="N72" s="28">
        <f t="shared" si="6"/>
        <v>5.3941890000032799E-2</v>
      </c>
      <c r="O72" s="26">
        <v>70</v>
      </c>
      <c r="P72" s="28">
        <f t="shared" si="7"/>
        <v>0.14344262295081966</v>
      </c>
    </row>
    <row r="73" spans="1:16">
      <c r="A73" s="31" t="s">
        <v>47</v>
      </c>
      <c r="B73" s="30" t="s">
        <v>253</v>
      </c>
      <c r="C73" s="30" t="s">
        <v>48</v>
      </c>
      <c r="D73" s="30" t="s">
        <v>49</v>
      </c>
      <c r="E73" s="11">
        <v>2718299.9791000001</v>
      </c>
      <c r="F73" s="11">
        <v>1613363.3467999999</v>
      </c>
      <c r="G73" s="9">
        <v>119.21</v>
      </c>
      <c r="H73" s="9">
        <v>100.48</v>
      </c>
      <c r="I73" s="30" t="s">
        <v>50</v>
      </c>
      <c r="J73" s="9">
        <v>100.53416443</v>
      </c>
      <c r="K73" s="25">
        <f t="shared" si="4"/>
        <v>5.4164430000000152E-2</v>
      </c>
      <c r="L73" s="25">
        <f t="shared" si="5"/>
        <v>2.9337854772249167E-3</v>
      </c>
      <c r="N73" s="28">
        <f t="shared" si="6"/>
        <v>5.4164430000000152E-2</v>
      </c>
      <c r="O73" s="26">
        <v>71</v>
      </c>
      <c r="P73" s="28">
        <f t="shared" si="7"/>
        <v>0.14549180327868852</v>
      </c>
    </row>
    <row r="74" spans="1:16">
      <c r="A74" s="18">
        <v>11049</v>
      </c>
      <c r="B74" s="28" t="s">
        <v>402</v>
      </c>
      <c r="C74" s="28" t="s">
        <v>772</v>
      </c>
      <c r="D74" s="28" t="s">
        <v>773</v>
      </c>
      <c r="E74" s="11">
        <v>2767778.088</v>
      </c>
      <c r="F74" s="11">
        <v>1688484.6710000001</v>
      </c>
      <c r="G74" s="9">
        <v>229.917</v>
      </c>
      <c r="H74" s="9">
        <v>205.05099999999999</v>
      </c>
      <c r="I74" s="30" t="s">
        <v>92</v>
      </c>
      <c r="J74" s="9">
        <v>204.99659729000001</v>
      </c>
      <c r="K74" s="25">
        <f t="shared" si="4"/>
        <v>-5.4402709999976651E-2</v>
      </c>
      <c r="L74" s="25">
        <f t="shared" si="5"/>
        <v>2.9596548553415597E-3</v>
      </c>
      <c r="N74" s="28">
        <f t="shared" si="6"/>
        <v>5.4402709999976651E-2</v>
      </c>
      <c r="O74" s="26">
        <v>72</v>
      </c>
      <c r="P74" s="28">
        <f t="shared" si="7"/>
        <v>0.14754098360655737</v>
      </c>
    </row>
    <row r="75" spans="1:16">
      <c r="A75" s="13">
        <v>7003</v>
      </c>
      <c r="B75" s="28" t="s">
        <v>216</v>
      </c>
      <c r="C75" t="s">
        <v>528</v>
      </c>
      <c r="D75" t="s">
        <v>529</v>
      </c>
      <c r="E75" s="11">
        <v>3035388.6490000002</v>
      </c>
      <c r="F75" s="11">
        <v>1600925.443</v>
      </c>
      <c r="G75" s="9">
        <v>385.20800000000003</v>
      </c>
      <c r="H75" s="9">
        <v>354.38029999999998</v>
      </c>
      <c r="I75" s="30" t="s">
        <v>92</v>
      </c>
      <c r="J75" s="9">
        <v>354.32522583000002</v>
      </c>
      <c r="K75" s="25">
        <f t="shared" si="4"/>
        <v>-5.5074169999954847E-2</v>
      </c>
      <c r="L75" s="25">
        <f t="shared" si="5"/>
        <v>3.0331642011839264E-3</v>
      </c>
      <c r="N75" s="28">
        <f t="shared" si="6"/>
        <v>5.5074169999954847E-2</v>
      </c>
      <c r="O75" s="26">
        <v>73</v>
      </c>
      <c r="P75" s="28">
        <f t="shared" si="7"/>
        <v>0.14959016393442623</v>
      </c>
    </row>
    <row r="76" spans="1:16">
      <c r="A76" s="18">
        <v>11057</v>
      </c>
      <c r="B76" s="28" t="s">
        <v>402</v>
      </c>
      <c r="C76" t="s">
        <v>788</v>
      </c>
      <c r="D76" t="s">
        <v>789</v>
      </c>
      <c r="E76" s="11">
        <v>2766958.3509999998</v>
      </c>
      <c r="F76" s="11">
        <v>1687042.0549999999</v>
      </c>
      <c r="G76" s="9">
        <v>228.602</v>
      </c>
      <c r="H76" s="9">
        <v>203.89500000000001</v>
      </c>
      <c r="I76" s="30" t="s">
        <v>92</v>
      </c>
      <c r="J76" s="9">
        <v>203.83872986</v>
      </c>
      <c r="K76" s="25">
        <f t="shared" si="4"/>
        <v>-5.6270140000009405E-2</v>
      </c>
      <c r="L76" s="25">
        <f t="shared" si="5"/>
        <v>3.1663286556206584E-3</v>
      </c>
      <c r="N76" s="28">
        <f t="shared" si="6"/>
        <v>5.6270140000009405E-2</v>
      </c>
      <c r="O76" s="26">
        <v>74</v>
      </c>
      <c r="P76" s="28">
        <f t="shared" si="7"/>
        <v>0.15163934426229508</v>
      </c>
    </row>
    <row r="77" spans="1:16">
      <c r="A77" s="13">
        <v>5012</v>
      </c>
      <c r="B77" s="30" t="s">
        <v>402</v>
      </c>
      <c r="C77" t="s">
        <v>1024</v>
      </c>
      <c r="D77" t="s">
        <v>1025</v>
      </c>
      <c r="E77" s="11">
        <v>2771607.1570000001</v>
      </c>
      <c r="F77" s="11">
        <v>1680641.9180000001</v>
      </c>
      <c r="G77" s="9">
        <v>271.01799999999997</v>
      </c>
      <c r="H77" s="9">
        <v>246.69130000000001</v>
      </c>
      <c r="I77" s="30" t="s">
        <v>50</v>
      </c>
      <c r="J77" s="9">
        <v>246.63049315999999</v>
      </c>
      <c r="K77" s="25">
        <f t="shared" si="4"/>
        <v>-6.0806840000026341E-2</v>
      </c>
      <c r="L77" s="25">
        <f t="shared" si="5"/>
        <v>3.6974717907888033E-3</v>
      </c>
      <c r="N77" s="28">
        <f t="shared" si="6"/>
        <v>6.0806840000026341E-2</v>
      </c>
      <c r="O77" s="26">
        <v>75</v>
      </c>
      <c r="P77" s="28">
        <f t="shared" si="7"/>
        <v>0.15368852459016394</v>
      </c>
    </row>
    <row r="78" spans="1:16">
      <c r="A78" s="31" t="s">
        <v>139</v>
      </c>
      <c r="B78" t="s">
        <v>103</v>
      </c>
      <c r="C78" s="30" t="s">
        <v>146</v>
      </c>
      <c r="D78" s="30" t="s">
        <v>147</v>
      </c>
      <c r="E78" s="11">
        <v>2829854.2768999999</v>
      </c>
      <c r="F78" s="11">
        <v>1632485.1989</v>
      </c>
      <c r="G78" s="9">
        <v>248.51</v>
      </c>
      <c r="H78" s="9">
        <v>224.2</v>
      </c>
      <c r="I78" s="30" t="s">
        <v>92</v>
      </c>
      <c r="J78" s="9">
        <v>224.26147460999999</v>
      </c>
      <c r="K78" s="25">
        <f t="shared" si="4"/>
        <v>6.1474610000004759E-2</v>
      </c>
      <c r="L78" s="25">
        <f t="shared" si="5"/>
        <v>3.779127674652685E-3</v>
      </c>
      <c r="N78" s="28">
        <f t="shared" si="6"/>
        <v>6.1474610000004759E-2</v>
      </c>
      <c r="O78" s="26">
        <v>76</v>
      </c>
      <c r="P78" s="28">
        <f t="shared" si="7"/>
        <v>0.15573770491803279</v>
      </c>
    </row>
    <row r="79" spans="1:16">
      <c r="A79" s="18">
        <v>10012</v>
      </c>
      <c r="B79" t="s">
        <v>320</v>
      </c>
      <c r="C79" t="s">
        <v>588</v>
      </c>
      <c r="D79" t="s">
        <v>589</v>
      </c>
      <c r="E79" s="11">
        <v>2790772.264</v>
      </c>
      <c r="F79" s="11">
        <v>1791800.642</v>
      </c>
      <c r="G79" s="9">
        <v>556.37300000000005</v>
      </c>
      <c r="H79" s="9">
        <v>521.09</v>
      </c>
      <c r="I79" s="30" t="s">
        <v>92</v>
      </c>
      <c r="J79" s="9">
        <v>521.15490723000005</v>
      </c>
      <c r="K79" s="25">
        <f t="shared" si="4"/>
        <v>6.490723000001708E-2</v>
      </c>
      <c r="L79" s="25">
        <f t="shared" si="5"/>
        <v>4.2129485062751175E-3</v>
      </c>
      <c r="N79" s="28">
        <f t="shared" si="6"/>
        <v>6.490723000001708E-2</v>
      </c>
      <c r="O79" s="26">
        <v>77</v>
      </c>
      <c r="P79" s="28">
        <f t="shared" si="7"/>
        <v>0.15778688524590165</v>
      </c>
    </row>
    <row r="80" spans="1:16">
      <c r="A80" s="13">
        <v>7014</v>
      </c>
      <c r="B80" s="30" t="s">
        <v>253</v>
      </c>
      <c r="C80" s="28" t="s">
        <v>550</v>
      </c>
      <c r="D80" s="28" t="s">
        <v>551</v>
      </c>
      <c r="E80" s="11">
        <v>2714820.84</v>
      </c>
      <c r="F80" s="11">
        <v>1633702.514</v>
      </c>
      <c r="G80" s="9">
        <v>205.24199999999999</v>
      </c>
      <c r="H80" s="9">
        <v>185.07329999999999</v>
      </c>
      <c r="I80" s="30" t="s">
        <v>92</v>
      </c>
      <c r="J80" s="9">
        <v>185.00785827999999</v>
      </c>
      <c r="K80" s="25">
        <f t="shared" si="4"/>
        <v>-6.5441719999995485E-2</v>
      </c>
      <c r="L80" s="25">
        <f t="shared" si="5"/>
        <v>4.2826187165578089E-3</v>
      </c>
      <c r="N80" s="28">
        <f t="shared" si="6"/>
        <v>6.5441719999995485E-2</v>
      </c>
      <c r="O80" s="26">
        <v>78</v>
      </c>
      <c r="P80" s="28">
        <f t="shared" si="7"/>
        <v>0.1598360655737705</v>
      </c>
    </row>
    <row r="81" spans="1:16">
      <c r="A81" s="31" t="s">
        <v>363</v>
      </c>
      <c r="B81" t="s">
        <v>320</v>
      </c>
      <c r="C81" s="30" t="s">
        <v>372</v>
      </c>
      <c r="D81" s="30" t="s">
        <v>373</v>
      </c>
      <c r="E81" s="11">
        <v>2774932.7798000001</v>
      </c>
      <c r="F81" s="11">
        <v>1795695.3936000001</v>
      </c>
      <c r="G81" s="9">
        <v>263.17</v>
      </c>
      <c r="H81" s="10">
        <v>228.09</v>
      </c>
      <c r="I81" s="30" t="s">
        <v>60</v>
      </c>
      <c r="J81" s="9">
        <v>228.02268982000001</v>
      </c>
      <c r="K81" s="25">
        <f t="shared" si="4"/>
        <v>-6.731017999999267E-2</v>
      </c>
      <c r="L81" s="25">
        <f t="shared" si="5"/>
        <v>4.530660331631413E-3</v>
      </c>
      <c r="N81" s="28">
        <f t="shared" si="6"/>
        <v>6.731017999999267E-2</v>
      </c>
      <c r="O81" s="26">
        <v>79</v>
      </c>
      <c r="P81" s="28">
        <f t="shared" si="7"/>
        <v>0.16188524590163936</v>
      </c>
    </row>
    <row r="82" spans="1:16">
      <c r="A82" s="18">
        <v>11045</v>
      </c>
      <c r="B82" t="s">
        <v>402</v>
      </c>
      <c r="C82" t="s">
        <v>764</v>
      </c>
      <c r="D82" t="s">
        <v>765</v>
      </c>
      <c r="E82" s="11">
        <v>2766440.9509999999</v>
      </c>
      <c r="F82" s="11">
        <v>1689394.29</v>
      </c>
      <c r="G82" s="9">
        <v>242.64099999999999</v>
      </c>
      <c r="H82" s="9">
        <v>217.738</v>
      </c>
      <c r="I82" s="30" t="s">
        <v>92</v>
      </c>
      <c r="J82" s="9">
        <v>217.80625916</v>
      </c>
      <c r="K82" s="25">
        <f t="shared" si="4"/>
        <v>6.8259159999996655E-2</v>
      </c>
      <c r="L82" s="25">
        <f t="shared" si="5"/>
        <v>4.659312923905143E-3</v>
      </c>
      <c r="N82" s="28">
        <f t="shared" si="6"/>
        <v>6.8259159999996655E-2</v>
      </c>
      <c r="O82" s="26">
        <v>80</v>
      </c>
      <c r="P82" s="28">
        <f t="shared" si="7"/>
        <v>0.16393442622950818</v>
      </c>
    </row>
    <row r="83" spans="1:16">
      <c r="A83" s="13">
        <v>5007</v>
      </c>
      <c r="B83" t="s">
        <v>103</v>
      </c>
      <c r="C83" t="s">
        <v>1014</v>
      </c>
      <c r="D83" t="s">
        <v>1015</v>
      </c>
      <c r="E83" s="11">
        <v>2830759.3810000001</v>
      </c>
      <c r="F83" s="11">
        <v>1633248.2250000001</v>
      </c>
      <c r="G83" s="9">
        <v>247.59399999999999</v>
      </c>
      <c r="H83" s="9">
        <v>223.19659999999999</v>
      </c>
      <c r="I83" s="30" t="s">
        <v>50</v>
      </c>
      <c r="J83" s="9">
        <v>223.26895142000001</v>
      </c>
      <c r="K83" s="25">
        <f t="shared" si="4"/>
        <v>7.2351420000018152E-2</v>
      </c>
      <c r="L83" s="25">
        <f t="shared" si="5"/>
        <v>5.2347279760190267E-3</v>
      </c>
      <c r="N83" s="28">
        <f t="shared" si="6"/>
        <v>7.2351420000018152E-2</v>
      </c>
      <c r="O83" s="26">
        <v>81</v>
      </c>
      <c r="P83" s="28">
        <f t="shared" si="7"/>
        <v>0.16598360655737704</v>
      </c>
    </row>
    <row r="84" spans="1:16">
      <c r="A84" s="18">
        <v>11019</v>
      </c>
      <c r="B84" s="28" t="s">
        <v>402</v>
      </c>
      <c r="C84" s="28" t="s">
        <v>714</v>
      </c>
      <c r="D84" s="28" t="s">
        <v>715</v>
      </c>
      <c r="E84" s="11">
        <v>2768985.9759999998</v>
      </c>
      <c r="F84" s="11">
        <v>1687453.5889999999</v>
      </c>
      <c r="G84" s="9">
        <v>246.517</v>
      </c>
      <c r="H84" s="9">
        <v>221.7</v>
      </c>
      <c r="I84" s="30" t="s">
        <v>92</v>
      </c>
      <c r="J84" s="9">
        <v>221.77281189000001</v>
      </c>
      <c r="K84" s="25">
        <f t="shared" si="4"/>
        <v>7.2811890000025414E-2</v>
      </c>
      <c r="L84" s="25">
        <f t="shared" si="5"/>
        <v>5.3015713253758007E-3</v>
      </c>
      <c r="N84" s="28">
        <f t="shared" si="6"/>
        <v>7.2811890000025414E-2</v>
      </c>
      <c r="O84" s="26">
        <v>82</v>
      </c>
      <c r="P84" s="28">
        <f t="shared" si="7"/>
        <v>0.16803278688524589</v>
      </c>
    </row>
    <row r="85" spans="1:16">
      <c r="A85" s="18">
        <v>10031</v>
      </c>
      <c r="B85" t="s">
        <v>320</v>
      </c>
      <c r="C85" t="s">
        <v>626</v>
      </c>
      <c r="D85" t="s">
        <v>627</v>
      </c>
      <c r="E85" s="11">
        <v>2786098.64</v>
      </c>
      <c r="F85" s="11">
        <v>1793797.351</v>
      </c>
      <c r="G85" s="9">
        <v>519.70600000000002</v>
      </c>
      <c r="H85" s="9">
        <v>484.46699999999998</v>
      </c>
      <c r="I85" s="30" t="s">
        <v>92</v>
      </c>
      <c r="J85" s="9">
        <v>484.39410400000003</v>
      </c>
      <c r="K85" s="25">
        <f t="shared" si="4"/>
        <v>-7.2895999999957439E-2</v>
      </c>
      <c r="L85" s="25">
        <f t="shared" si="5"/>
        <v>5.3138268159937949E-3</v>
      </c>
      <c r="N85" s="28">
        <f t="shared" si="6"/>
        <v>7.2895999999957439E-2</v>
      </c>
      <c r="O85" s="26">
        <v>83</v>
      </c>
      <c r="P85" s="28">
        <f t="shared" si="7"/>
        <v>0.17008196721311475</v>
      </c>
    </row>
    <row r="86" spans="1:16">
      <c r="A86" s="31" t="s">
        <v>93</v>
      </c>
      <c r="B86" s="30" t="s">
        <v>253</v>
      </c>
      <c r="C86" s="30" t="s">
        <v>94</v>
      </c>
      <c r="D86" s="30" t="s">
        <v>95</v>
      </c>
      <c r="E86" s="11">
        <v>2661696.2952999999</v>
      </c>
      <c r="F86" s="11">
        <v>1648825.4209</v>
      </c>
      <c r="G86" s="9">
        <v>161.94</v>
      </c>
      <c r="H86" s="9">
        <v>140.22</v>
      </c>
      <c r="I86" s="30" t="s">
        <v>92</v>
      </c>
      <c r="J86" s="9">
        <v>140.29356383999999</v>
      </c>
      <c r="K86" s="25">
        <f t="shared" si="4"/>
        <v>7.3563839999991387E-2</v>
      </c>
      <c r="L86" s="25">
        <f t="shared" si="5"/>
        <v>5.4116385555443326E-3</v>
      </c>
      <c r="N86" s="28">
        <f t="shared" si="6"/>
        <v>7.3563839999991387E-2</v>
      </c>
      <c r="O86" s="26">
        <v>84</v>
      </c>
      <c r="P86" s="28">
        <f t="shared" si="7"/>
        <v>0.1721311475409836</v>
      </c>
    </row>
    <row r="87" spans="1:16">
      <c r="A87" s="18">
        <v>12008</v>
      </c>
      <c r="B87" t="s">
        <v>253</v>
      </c>
      <c r="C87" s="28" t="s">
        <v>810</v>
      </c>
      <c r="D87" s="28" t="s">
        <v>811</v>
      </c>
      <c r="E87" s="11">
        <v>2711192.1770000001</v>
      </c>
      <c r="F87" s="11">
        <v>1637029.398</v>
      </c>
      <c r="G87" s="9">
        <v>239.346</v>
      </c>
      <c r="H87" s="9">
        <v>218.90199999999999</v>
      </c>
      <c r="I87" s="30" t="s">
        <v>92</v>
      </c>
      <c r="J87" s="9">
        <v>218.82783508</v>
      </c>
      <c r="K87" s="25">
        <f t="shared" si="4"/>
        <v>-7.4164919999986978E-2</v>
      </c>
      <c r="L87" s="25">
        <f t="shared" si="5"/>
        <v>5.5004353586044687E-3</v>
      </c>
      <c r="N87" s="28">
        <f t="shared" si="6"/>
        <v>7.4164919999986978E-2</v>
      </c>
      <c r="O87" s="26">
        <v>85</v>
      </c>
      <c r="P87" s="28">
        <f t="shared" si="7"/>
        <v>0.17418032786885246</v>
      </c>
    </row>
    <row r="88" spans="1:16">
      <c r="A88" s="31" t="s">
        <v>294</v>
      </c>
      <c r="B88" s="30" t="s">
        <v>252</v>
      </c>
      <c r="C88" s="30" t="s">
        <v>295</v>
      </c>
      <c r="D88" s="30" t="s">
        <v>296</v>
      </c>
      <c r="E88" s="11">
        <v>3222101.3237000001</v>
      </c>
      <c r="F88" s="11">
        <v>1972095.1037999999</v>
      </c>
      <c r="G88" s="9">
        <v>2809.44</v>
      </c>
      <c r="H88" s="9">
        <v>2758.23</v>
      </c>
      <c r="I88" s="30" t="s">
        <v>284</v>
      </c>
      <c r="J88" s="9">
        <v>2758.3041992200001</v>
      </c>
      <c r="K88" s="25">
        <f t="shared" si="4"/>
        <v>7.4199220000082278E-2</v>
      </c>
      <c r="L88" s="25">
        <f t="shared" si="5"/>
        <v>5.5055242486206097E-3</v>
      </c>
      <c r="N88" s="28">
        <f t="shared" si="6"/>
        <v>7.4199220000082278E-2</v>
      </c>
      <c r="O88" s="26">
        <v>86</v>
      </c>
      <c r="P88" s="28">
        <f t="shared" si="7"/>
        <v>0.17622950819672131</v>
      </c>
    </row>
    <row r="89" spans="1:16">
      <c r="A89" s="18">
        <v>10002</v>
      </c>
      <c r="B89" t="s">
        <v>320</v>
      </c>
      <c r="C89" t="s">
        <v>568</v>
      </c>
      <c r="D89" t="s">
        <v>569</v>
      </c>
      <c r="E89" s="11">
        <v>2788487.963</v>
      </c>
      <c r="F89" s="11">
        <v>1793379.6089999999</v>
      </c>
      <c r="G89" s="9">
        <v>590.83299999999997</v>
      </c>
      <c r="H89" s="9">
        <v>555.51199999999994</v>
      </c>
      <c r="I89" s="30" t="s">
        <v>92</v>
      </c>
      <c r="J89" s="9">
        <v>555.58862305000002</v>
      </c>
      <c r="K89" s="25">
        <f t="shared" si="4"/>
        <v>7.6623050000080184E-2</v>
      </c>
      <c r="L89" s="25">
        <f t="shared" si="5"/>
        <v>5.8710917913147882E-3</v>
      </c>
      <c r="N89" s="28">
        <f t="shared" si="6"/>
        <v>7.6623050000080184E-2</v>
      </c>
      <c r="O89" s="26">
        <v>87</v>
      </c>
      <c r="P89" s="28">
        <f t="shared" si="7"/>
        <v>0.17827868852459017</v>
      </c>
    </row>
    <row r="90" spans="1:16">
      <c r="A90" s="18">
        <v>10052</v>
      </c>
      <c r="B90" t="s">
        <v>320</v>
      </c>
      <c r="C90" t="s">
        <v>668</v>
      </c>
      <c r="D90" t="s">
        <v>669</v>
      </c>
      <c r="E90" s="11">
        <v>2785079.1090000002</v>
      </c>
      <c r="F90" s="11">
        <v>1793293.3089999999</v>
      </c>
      <c r="G90" s="9">
        <v>488.82600000000002</v>
      </c>
      <c r="H90" s="9">
        <v>453.69</v>
      </c>
      <c r="I90" s="30" t="s">
        <v>92</v>
      </c>
      <c r="J90" s="9">
        <v>453.61325073</v>
      </c>
      <c r="K90" s="25">
        <f t="shared" si="4"/>
        <v>-7.674926999999343E-2</v>
      </c>
      <c r="L90" s="25">
        <f t="shared" si="5"/>
        <v>5.890450445531892E-3</v>
      </c>
      <c r="N90" s="28">
        <f t="shared" si="6"/>
        <v>7.674926999999343E-2</v>
      </c>
      <c r="O90" s="26">
        <v>88</v>
      </c>
      <c r="P90" s="28">
        <f t="shared" si="7"/>
        <v>0.18032786885245902</v>
      </c>
    </row>
    <row r="91" spans="1:16">
      <c r="A91" s="18">
        <v>10053</v>
      </c>
      <c r="B91" t="s">
        <v>320</v>
      </c>
      <c r="C91" t="s">
        <v>670</v>
      </c>
      <c r="D91" t="s">
        <v>671</v>
      </c>
      <c r="E91" s="11">
        <v>2784759.8149999999</v>
      </c>
      <c r="F91" s="11">
        <v>1793818.2819999999</v>
      </c>
      <c r="G91" s="9">
        <v>473.38799999999998</v>
      </c>
      <c r="H91" s="9">
        <v>438.214</v>
      </c>
      <c r="I91" s="30" t="s">
        <v>92</v>
      </c>
      <c r="J91" s="9">
        <v>438.29367065000002</v>
      </c>
      <c r="K91" s="25">
        <f t="shared" si="4"/>
        <v>7.9670650000025489E-2</v>
      </c>
      <c r="L91" s="25">
        <f t="shared" si="5"/>
        <v>6.3474124714265612E-3</v>
      </c>
      <c r="N91" s="28">
        <f t="shared" si="6"/>
        <v>7.9670650000025489E-2</v>
      </c>
      <c r="O91" s="26">
        <v>89</v>
      </c>
      <c r="P91" s="28">
        <f t="shared" si="7"/>
        <v>0.18237704918032788</v>
      </c>
    </row>
    <row r="92" spans="1:16">
      <c r="A92" s="18">
        <v>11013</v>
      </c>
      <c r="B92" s="28" t="s">
        <v>402</v>
      </c>
      <c r="C92" s="28" t="s">
        <v>702</v>
      </c>
      <c r="D92" s="28" t="s">
        <v>703</v>
      </c>
      <c r="E92" s="11">
        <v>2767823.1529999999</v>
      </c>
      <c r="F92" s="11">
        <v>1688308.97</v>
      </c>
      <c r="G92" s="9">
        <v>229.76599999999999</v>
      </c>
      <c r="H92" s="9">
        <v>204.91499999999999</v>
      </c>
      <c r="I92" s="30" t="s">
        <v>92</v>
      </c>
      <c r="J92" s="9">
        <v>204.83528136999999</v>
      </c>
      <c r="K92" s="25">
        <f t="shared" si="4"/>
        <v>-7.9718630000002122E-2</v>
      </c>
      <c r="L92" s="25">
        <f t="shared" si="5"/>
        <v>6.3550599690772383E-3</v>
      </c>
      <c r="N92" s="28">
        <f t="shared" si="6"/>
        <v>7.9718630000002122E-2</v>
      </c>
      <c r="O92" s="26">
        <v>90</v>
      </c>
      <c r="P92" s="28">
        <f t="shared" si="7"/>
        <v>0.18442622950819673</v>
      </c>
    </row>
    <row r="93" spans="1:16">
      <c r="A93" s="18">
        <v>10046</v>
      </c>
      <c r="B93" s="28" t="s">
        <v>320</v>
      </c>
      <c r="C93" t="s">
        <v>656</v>
      </c>
      <c r="D93" t="s">
        <v>657</v>
      </c>
      <c r="E93" s="11">
        <v>2784312.4920000001</v>
      </c>
      <c r="F93" s="11">
        <v>1791378.098</v>
      </c>
      <c r="G93" s="9">
        <v>456.30799999999999</v>
      </c>
      <c r="H93" s="9">
        <v>421.404</v>
      </c>
      <c r="I93" s="30" t="s">
        <v>92</v>
      </c>
      <c r="J93" s="9">
        <v>421.48385619999999</v>
      </c>
      <c r="K93" s="25">
        <f t="shared" si="4"/>
        <v>7.9856199999994715E-2</v>
      </c>
      <c r="L93" s="25">
        <f t="shared" si="5"/>
        <v>6.377012678439156E-3</v>
      </c>
      <c r="N93" s="28">
        <f t="shared" si="6"/>
        <v>7.9856199999994715E-2</v>
      </c>
      <c r="O93" s="26">
        <v>91</v>
      </c>
      <c r="P93" s="28">
        <f t="shared" si="7"/>
        <v>0.18647540983606559</v>
      </c>
    </row>
    <row r="94" spans="1:16">
      <c r="A94" s="13">
        <v>7017</v>
      </c>
      <c r="B94" s="28" t="s">
        <v>320</v>
      </c>
      <c r="C94" t="s">
        <v>556</v>
      </c>
      <c r="D94" t="s">
        <v>557</v>
      </c>
      <c r="E94" s="11">
        <v>2866006.1970000002</v>
      </c>
      <c r="F94" s="11">
        <v>2082784.1410000001</v>
      </c>
      <c r="G94" s="9">
        <v>3060.08</v>
      </c>
      <c r="H94" s="9">
        <v>3002.6718000000001</v>
      </c>
      <c r="I94" s="30" t="s">
        <v>92</v>
      </c>
      <c r="J94" s="9">
        <v>3002.7519531299999</v>
      </c>
      <c r="K94" s="25">
        <f t="shared" si="4"/>
        <v>8.0153129999871453E-2</v>
      </c>
      <c r="L94" s="25">
        <f t="shared" si="5"/>
        <v>6.424524248776293E-3</v>
      </c>
      <c r="N94" s="28">
        <f t="shared" si="6"/>
        <v>8.0153129999871453E-2</v>
      </c>
      <c r="O94" s="26">
        <v>92</v>
      </c>
      <c r="P94" s="28">
        <f t="shared" si="7"/>
        <v>0.18852459016393441</v>
      </c>
    </row>
    <row r="95" spans="1:16">
      <c r="A95" s="31" t="s">
        <v>231</v>
      </c>
      <c r="B95" s="28" t="s">
        <v>216</v>
      </c>
      <c r="C95" s="30" t="s">
        <v>236</v>
      </c>
      <c r="D95" s="30" t="s">
        <v>237</v>
      </c>
      <c r="E95" s="11">
        <v>3011544.1721999999</v>
      </c>
      <c r="F95" s="11">
        <v>1624946.9594000001</v>
      </c>
      <c r="G95" s="9">
        <v>400.17</v>
      </c>
      <c r="H95" s="9">
        <v>368.84</v>
      </c>
      <c r="I95" s="30" t="s">
        <v>50</v>
      </c>
      <c r="J95" s="9">
        <v>368.92175293000003</v>
      </c>
      <c r="K95" s="25">
        <f t="shared" si="4"/>
        <v>8.1752930000050128E-2</v>
      </c>
      <c r="L95" s="25">
        <f t="shared" si="5"/>
        <v>6.6835415635930961E-3</v>
      </c>
      <c r="N95" s="28">
        <f t="shared" si="6"/>
        <v>8.1752930000050128E-2</v>
      </c>
      <c r="O95" s="26">
        <v>93</v>
      </c>
      <c r="P95" s="28">
        <f t="shared" si="7"/>
        <v>0.19057377049180327</v>
      </c>
    </row>
    <row r="96" spans="1:16">
      <c r="A96" s="31" t="s">
        <v>235</v>
      </c>
      <c r="B96" s="28" t="s">
        <v>216</v>
      </c>
      <c r="C96" s="30" t="s">
        <v>244</v>
      </c>
      <c r="D96" s="30" t="s">
        <v>245</v>
      </c>
      <c r="E96" s="11">
        <v>3084230.9070000001</v>
      </c>
      <c r="F96" s="11">
        <v>1574057.6461</v>
      </c>
      <c r="G96" s="9">
        <v>688.57100000000003</v>
      </c>
      <c r="H96" s="9">
        <v>656.07</v>
      </c>
      <c r="I96" s="30" t="s">
        <v>50</v>
      </c>
      <c r="J96" s="9">
        <v>656.15222168000003</v>
      </c>
      <c r="K96" s="25">
        <f t="shared" si="4"/>
        <v>8.2221679999975095E-2</v>
      </c>
      <c r="L96" s="25">
        <f t="shared" si="5"/>
        <v>6.7604046620183041E-3</v>
      </c>
      <c r="N96" s="28">
        <f t="shared" si="6"/>
        <v>8.2221679999975095E-2</v>
      </c>
      <c r="O96" s="26">
        <v>94</v>
      </c>
      <c r="P96" s="28">
        <f t="shared" si="7"/>
        <v>0.19262295081967212</v>
      </c>
    </row>
    <row r="97" spans="1:16">
      <c r="A97" s="31" t="s">
        <v>485</v>
      </c>
      <c r="B97" s="30" t="s">
        <v>402</v>
      </c>
      <c r="C97" s="30" t="s">
        <v>505</v>
      </c>
      <c r="D97" s="30" t="s">
        <v>506</v>
      </c>
      <c r="E97" s="11">
        <v>2805667.4802000001</v>
      </c>
      <c r="F97" s="11">
        <v>1671934.5134999999</v>
      </c>
      <c r="G97" s="9">
        <v>771.79</v>
      </c>
      <c r="H97" s="9">
        <v>745.851</v>
      </c>
      <c r="I97" s="30" t="s">
        <v>67</v>
      </c>
      <c r="J97" s="9">
        <v>745.93353271000001</v>
      </c>
      <c r="K97" s="25">
        <f t="shared" si="4"/>
        <v>8.2532710000009502E-2</v>
      </c>
      <c r="L97" s="25">
        <f t="shared" si="5"/>
        <v>6.8116482199456685E-3</v>
      </c>
      <c r="N97" s="28">
        <f t="shared" si="6"/>
        <v>8.2532710000009502E-2</v>
      </c>
      <c r="O97" s="26">
        <v>95</v>
      </c>
      <c r="P97" s="28">
        <f t="shared" si="7"/>
        <v>0.19467213114754098</v>
      </c>
    </row>
    <row r="98" spans="1:16">
      <c r="A98" s="31" t="s">
        <v>407</v>
      </c>
      <c r="B98" t="s">
        <v>402</v>
      </c>
      <c r="C98" s="30" t="s">
        <v>424</v>
      </c>
      <c r="D98" s="30" t="s">
        <v>425</v>
      </c>
      <c r="E98" s="11">
        <v>2781100.4552000002</v>
      </c>
      <c r="F98" s="11">
        <v>1775884.7705999999</v>
      </c>
      <c r="G98" s="9">
        <v>431.07</v>
      </c>
      <c r="H98" s="9">
        <v>397.91</v>
      </c>
      <c r="I98" s="30" t="s">
        <v>60</v>
      </c>
      <c r="J98" s="9">
        <v>397.82723999000001</v>
      </c>
      <c r="K98" s="25">
        <f t="shared" si="4"/>
        <v>-8.2760010000015427E-2</v>
      </c>
      <c r="L98" s="25">
        <f t="shared" si="5"/>
        <v>6.8492192552026534E-3</v>
      </c>
      <c r="N98" s="28">
        <f t="shared" si="6"/>
        <v>8.2760010000015427E-2</v>
      </c>
      <c r="O98" s="26">
        <v>96</v>
      </c>
      <c r="P98" s="28">
        <f t="shared" si="7"/>
        <v>0.19672131147540983</v>
      </c>
    </row>
    <row r="99" spans="1:16">
      <c r="A99" s="18">
        <v>11003</v>
      </c>
      <c r="B99" t="s">
        <v>402</v>
      </c>
      <c r="C99" t="s">
        <v>682</v>
      </c>
      <c r="D99" t="s">
        <v>683</v>
      </c>
      <c r="E99" s="11">
        <v>2767402.2760000001</v>
      </c>
      <c r="F99" s="11">
        <v>1687348.665</v>
      </c>
      <c r="G99" s="9">
        <v>227.81299999999999</v>
      </c>
      <c r="H99" s="9">
        <v>203.06299999999999</v>
      </c>
      <c r="I99" s="30" t="s">
        <v>92</v>
      </c>
      <c r="J99" s="9">
        <v>202.98023986999999</v>
      </c>
      <c r="K99" s="25">
        <f t="shared" si="4"/>
        <v>-8.2760129999996934E-2</v>
      </c>
      <c r="L99" s="25">
        <f t="shared" si="5"/>
        <v>6.8492391176163923E-3</v>
      </c>
      <c r="N99" s="28">
        <f t="shared" si="6"/>
        <v>8.2760129999996934E-2</v>
      </c>
      <c r="O99" s="26">
        <v>97</v>
      </c>
      <c r="P99" s="28">
        <f t="shared" si="7"/>
        <v>0.19877049180327869</v>
      </c>
    </row>
    <row r="100" spans="1:16">
      <c r="A100" s="13">
        <v>5014</v>
      </c>
      <c r="B100" s="30" t="s">
        <v>253</v>
      </c>
      <c r="C100" t="s">
        <v>1028</v>
      </c>
      <c r="D100" t="s">
        <v>1029</v>
      </c>
      <c r="E100" s="11">
        <v>2712393.3110000002</v>
      </c>
      <c r="F100" s="11">
        <v>1637396.9280000001</v>
      </c>
      <c r="G100" s="9">
        <v>227.983</v>
      </c>
      <c r="H100" s="9">
        <v>207.5214</v>
      </c>
      <c r="I100" s="30" t="s">
        <v>50</v>
      </c>
      <c r="J100" s="9">
        <v>207.43812560999999</v>
      </c>
      <c r="K100" s="25">
        <f t="shared" si="4"/>
        <v>-8.3274390000013909E-2</v>
      </c>
      <c r="L100" s="25">
        <f t="shared" si="5"/>
        <v>6.9346240298744167E-3</v>
      </c>
      <c r="N100" s="28">
        <f t="shared" si="6"/>
        <v>8.3274390000013909E-2</v>
      </c>
      <c r="O100" s="26">
        <v>98</v>
      </c>
      <c r="P100" s="28">
        <f t="shared" si="7"/>
        <v>0.20081967213114754</v>
      </c>
    </row>
    <row r="101" spans="1:16">
      <c r="A101" s="18">
        <v>11006</v>
      </c>
      <c r="B101" s="28" t="s">
        <v>402</v>
      </c>
      <c r="C101" t="s">
        <v>688</v>
      </c>
      <c r="D101" t="s">
        <v>689</v>
      </c>
      <c r="E101" s="11">
        <v>2767540.801</v>
      </c>
      <c r="F101" s="11">
        <v>1686762.304</v>
      </c>
      <c r="G101" s="9">
        <v>218.27699999999999</v>
      </c>
      <c r="H101" s="9">
        <v>193.57499999999999</v>
      </c>
      <c r="I101" s="30" t="s">
        <v>92</v>
      </c>
      <c r="J101" s="9">
        <v>193.65881347999999</v>
      </c>
      <c r="K101" s="25">
        <f t="shared" si="4"/>
        <v>8.3813480000003437E-2</v>
      </c>
      <c r="L101" s="25">
        <f t="shared" si="5"/>
        <v>7.0246994297109766E-3</v>
      </c>
      <c r="N101" s="28">
        <f t="shared" si="6"/>
        <v>8.3813480000003437E-2</v>
      </c>
      <c r="O101" s="26">
        <v>99</v>
      </c>
      <c r="P101" s="28">
        <f t="shared" si="7"/>
        <v>0.2028688524590164</v>
      </c>
    </row>
    <row r="102" spans="1:16">
      <c r="A102" s="18">
        <v>10000</v>
      </c>
      <c r="B102" s="28" t="s">
        <v>320</v>
      </c>
      <c r="C102" t="s">
        <v>564</v>
      </c>
      <c r="D102" t="s">
        <v>565</v>
      </c>
      <c r="E102" s="11">
        <v>2787949.889</v>
      </c>
      <c r="F102" s="11">
        <v>1793406.09</v>
      </c>
      <c r="G102" s="9">
        <v>582.33199999999999</v>
      </c>
      <c r="H102" s="9">
        <v>547.03700000000003</v>
      </c>
      <c r="I102" s="30" t="s">
        <v>92</v>
      </c>
      <c r="J102" s="9">
        <v>547.12164307</v>
      </c>
      <c r="K102" s="25">
        <f t="shared" si="4"/>
        <v>8.4643069999970066E-2</v>
      </c>
      <c r="L102" s="25">
        <f t="shared" si="5"/>
        <v>7.164449299019833E-3</v>
      </c>
      <c r="N102" s="28">
        <f t="shared" si="6"/>
        <v>8.4643069999970066E-2</v>
      </c>
      <c r="O102" s="26">
        <v>100</v>
      </c>
      <c r="P102" s="28">
        <f t="shared" si="7"/>
        <v>0.20491803278688525</v>
      </c>
    </row>
    <row r="103" spans="1:16">
      <c r="A103" s="31" t="s">
        <v>215</v>
      </c>
      <c r="B103" t="s">
        <v>216</v>
      </c>
      <c r="C103" s="30" t="s">
        <v>229</v>
      </c>
      <c r="D103" s="30" t="s">
        <v>230</v>
      </c>
      <c r="E103" s="11">
        <v>3034255.6732999999</v>
      </c>
      <c r="F103" s="11">
        <v>1623405.4334</v>
      </c>
      <c r="G103" s="9">
        <v>445.89</v>
      </c>
      <c r="H103" s="9">
        <v>413.77850000000001</v>
      </c>
      <c r="I103" s="2" t="s">
        <v>60</v>
      </c>
      <c r="J103" s="9">
        <v>413.69342040999999</v>
      </c>
      <c r="K103" s="25">
        <f t="shared" si="4"/>
        <v>-8.5079590000020744E-2</v>
      </c>
      <c r="L103" s="25">
        <f t="shared" si="5"/>
        <v>7.2385366345716299E-3</v>
      </c>
      <c r="N103" s="28">
        <f t="shared" si="6"/>
        <v>8.5079590000020744E-2</v>
      </c>
      <c r="O103" s="26">
        <v>101</v>
      </c>
      <c r="P103" s="28">
        <f t="shared" si="7"/>
        <v>0.20696721311475411</v>
      </c>
    </row>
    <row r="104" spans="1:16">
      <c r="A104" s="18">
        <v>12040</v>
      </c>
      <c r="B104" t="s">
        <v>253</v>
      </c>
      <c r="C104" t="s">
        <v>874</v>
      </c>
      <c r="D104" t="s">
        <v>875</v>
      </c>
      <c r="E104" s="11">
        <v>2702784.156</v>
      </c>
      <c r="F104" s="11">
        <v>1636475.5619999999</v>
      </c>
      <c r="G104" s="9">
        <v>250.024</v>
      </c>
      <c r="H104" s="9">
        <v>229.55799999999999</v>
      </c>
      <c r="I104" s="2" t="s">
        <v>92</v>
      </c>
      <c r="J104" s="9">
        <v>229.47227477999999</v>
      </c>
      <c r="K104" s="25">
        <f t="shared" si="4"/>
        <v>-8.572522000000049E-2</v>
      </c>
      <c r="L104" s="25">
        <f t="shared" si="5"/>
        <v>7.3488133440484842E-3</v>
      </c>
      <c r="N104" s="28">
        <f t="shared" si="6"/>
        <v>8.572522000000049E-2</v>
      </c>
      <c r="O104" s="26">
        <v>102</v>
      </c>
      <c r="P104" s="28">
        <f t="shared" si="7"/>
        <v>0.20901639344262296</v>
      </c>
    </row>
    <row r="105" spans="1:16">
      <c r="A105" s="13">
        <v>6020</v>
      </c>
      <c r="B105" t="s">
        <v>320</v>
      </c>
      <c r="C105" t="s">
        <v>1080</v>
      </c>
      <c r="D105" t="s">
        <v>1081</v>
      </c>
      <c r="E105" s="11">
        <v>2780118.219</v>
      </c>
      <c r="F105" s="11">
        <v>1794945.74</v>
      </c>
      <c r="G105" s="9">
        <v>295.69200000000001</v>
      </c>
      <c r="H105" s="9">
        <v>260.62009999999998</v>
      </c>
      <c r="I105" s="30" t="s">
        <v>284</v>
      </c>
      <c r="J105" s="9">
        <v>260.70608521000003</v>
      </c>
      <c r="K105" s="25">
        <f t="shared" si="4"/>
        <v>8.5985210000046663E-2</v>
      </c>
      <c r="L105" s="25">
        <f t="shared" si="5"/>
        <v>7.3934563387521249E-3</v>
      </c>
      <c r="N105" s="28">
        <f t="shared" si="6"/>
        <v>8.5985210000046663E-2</v>
      </c>
      <c r="O105" s="26">
        <v>103</v>
      </c>
      <c r="P105" s="28">
        <f t="shared" si="7"/>
        <v>0.21106557377049182</v>
      </c>
    </row>
    <row r="106" spans="1:16">
      <c r="A106" s="18">
        <v>11040</v>
      </c>
      <c r="B106" t="s">
        <v>402</v>
      </c>
      <c r="C106" t="s">
        <v>754</v>
      </c>
      <c r="D106" t="s">
        <v>755</v>
      </c>
      <c r="E106" s="11">
        <v>2767400.8050000002</v>
      </c>
      <c r="F106" s="11">
        <v>1689011.409</v>
      </c>
      <c r="G106" s="9">
        <v>236.774</v>
      </c>
      <c r="H106" s="9">
        <v>211.87299999999999</v>
      </c>
      <c r="I106" s="2" t="s">
        <v>92</v>
      </c>
      <c r="J106" s="9">
        <v>211.78671265</v>
      </c>
      <c r="K106" s="25">
        <f t="shared" si="4"/>
        <v>-8.6287349999992102E-2</v>
      </c>
      <c r="L106" s="25">
        <f t="shared" si="5"/>
        <v>7.4455067700211373E-3</v>
      </c>
      <c r="N106" s="28">
        <f t="shared" si="6"/>
        <v>8.6287349999992102E-2</v>
      </c>
      <c r="O106" s="26">
        <v>104</v>
      </c>
      <c r="P106" s="28">
        <f t="shared" si="7"/>
        <v>0.21311475409836064</v>
      </c>
    </row>
    <row r="107" spans="1:16">
      <c r="A107" s="13">
        <v>7006</v>
      </c>
      <c r="B107" t="s">
        <v>181</v>
      </c>
      <c r="C107" t="s">
        <v>534</v>
      </c>
      <c r="D107" t="s">
        <v>535</v>
      </c>
      <c r="E107" s="11">
        <v>2957730.1310000001</v>
      </c>
      <c r="F107" s="11">
        <v>1630945.2</v>
      </c>
      <c r="G107" s="9">
        <v>338.81599999999997</v>
      </c>
      <c r="H107" s="9">
        <v>309.16809999999998</v>
      </c>
      <c r="I107" s="30" t="s">
        <v>92</v>
      </c>
      <c r="J107" s="9">
        <v>309.25524902000001</v>
      </c>
      <c r="K107" s="25">
        <f t="shared" si="4"/>
        <v>8.7149020000026667E-2</v>
      </c>
      <c r="L107" s="25">
        <f t="shared" si="5"/>
        <v>7.5949516869650482E-3</v>
      </c>
      <c r="N107" s="28">
        <f t="shared" si="6"/>
        <v>8.7149020000026667E-2</v>
      </c>
      <c r="O107" s="26">
        <v>105</v>
      </c>
      <c r="P107" s="28">
        <f t="shared" si="7"/>
        <v>0.2151639344262295</v>
      </c>
    </row>
    <row r="108" spans="1:16">
      <c r="A108" s="18">
        <v>10044</v>
      </c>
      <c r="B108" t="s">
        <v>320</v>
      </c>
      <c r="C108" t="s">
        <v>652</v>
      </c>
      <c r="D108" t="s">
        <v>653</v>
      </c>
      <c r="E108" s="11">
        <v>2784624.6349999998</v>
      </c>
      <c r="F108" s="11">
        <v>1791551.1640000001</v>
      </c>
      <c r="G108" s="9">
        <v>470.93599999999998</v>
      </c>
      <c r="H108" s="9">
        <v>435.99900000000002</v>
      </c>
      <c r="I108" s="2" t="s">
        <v>92</v>
      </c>
      <c r="J108" s="9">
        <v>436.08666992000002</v>
      </c>
      <c r="K108" s="25">
        <f t="shared" si="4"/>
        <v>8.7669919999996182E-2</v>
      </c>
      <c r="L108" s="25">
        <f t="shared" si="5"/>
        <v>7.6860148728057302E-3</v>
      </c>
      <c r="N108" s="28">
        <f t="shared" si="6"/>
        <v>8.7669919999996182E-2</v>
      </c>
      <c r="O108" s="26">
        <v>106</v>
      </c>
      <c r="P108" s="28">
        <f t="shared" si="7"/>
        <v>0.21721311475409835</v>
      </c>
    </row>
    <row r="109" spans="1:16">
      <c r="A109" s="31" t="s">
        <v>367</v>
      </c>
      <c r="B109" t="s">
        <v>320</v>
      </c>
      <c r="C109" s="30" t="s">
        <v>380</v>
      </c>
      <c r="D109" s="30" t="s">
        <v>381</v>
      </c>
      <c r="E109" s="11">
        <v>2781803.77</v>
      </c>
      <c r="F109" s="11">
        <v>1795709.8810000001</v>
      </c>
      <c r="G109" s="9">
        <v>310.20999999999998</v>
      </c>
      <c r="H109" s="10">
        <v>275.20999999999998</v>
      </c>
      <c r="I109" s="2" t="s">
        <v>60</v>
      </c>
      <c r="J109" s="9">
        <v>275.12228393999999</v>
      </c>
      <c r="K109" s="25">
        <f t="shared" si="4"/>
        <v>-8.7716059999991103E-2</v>
      </c>
      <c r="L109" s="25">
        <f t="shared" si="5"/>
        <v>7.6941071819220394E-3</v>
      </c>
      <c r="N109" s="28">
        <f t="shared" si="6"/>
        <v>8.7716059999991103E-2</v>
      </c>
      <c r="O109" s="26">
        <v>107</v>
      </c>
      <c r="P109" s="28">
        <f t="shared" si="7"/>
        <v>0.21926229508196721</v>
      </c>
    </row>
    <row r="110" spans="1:16">
      <c r="A110" s="18">
        <v>12076</v>
      </c>
      <c r="B110" t="s">
        <v>253</v>
      </c>
      <c r="C110" t="s">
        <v>946</v>
      </c>
      <c r="D110" t="s">
        <v>947</v>
      </c>
      <c r="E110" s="11">
        <v>2711878.6039999998</v>
      </c>
      <c r="F110" s="11">
        <v>1637098.568</v>
      </c>
      <c r="G110" s="9">
        <v>233.46100000000001</v>
      </c>
      <c r="H110" s="9">
        <v>213.017</v>
      </c>
      <c r="I110" s="2" t="s">
        <v>92</v>
      </c>
      <c r="J110" s="9">
        <v>212.92738342000001</v>
      </c>
      <c r="K110" s="25">
        <f t="shared" si="4"/>
        <v>-8.9616579999983514E-2</v>
      </c>
      <c r="L110" s="25">
        <f t="shared" si="5"/>
        <v>8.0311314108934446E-3</v>
      </c>
      <c r="N110" s="28">
        <f t="shared" si="6"/>
        <v>8.9616579999983514E-2</v>
      </c>
      <c r="O110" s="26">
        <v>108</v>
      </c>
      <c r="P110" s="28">
        <f t="shared" si="7"/>
        <v>0.22131147540983606</v>
      </c>
    </row>
    <row r="111" spans="1:16">
      <c r="A111" s="31" t="s">
        <v>136</v>
      </c>
      <c r="B111" t="s">
        <v>103</v>
      </c>
      <c r="C111" s="30" t="s">
        <v>140</v>
      </c>
      <c r="D111" s="30" t="s">
        <v>141</v>
      </c>
      <c r="E111" s="11">
        <v>2795815.9959999998</v>
      </c>
      <c r="F111" s="11">
        <v>1669912.6061</v>
      </c>
      <c r="G111" s="9">
        <v>401.88</v>
      </c>
      <c r="H111" s="9">
        <v>376.9</v>
      </c>
      <c r="I111" s="2" t="s">
        <v>92</v>
      </c>
      <c r="J111" s="9">
        <v>376.99005126999998</v>
      </c>
      <c r="K111" s="25">
        <f t="shared" si="4"/>
        <v>9.0051270000003569E-2</v>
      </c>
      <c r="L111" s="25">
        <f t="shared" si="5"/>
        <v>8.1092312286135428E-3</v>
      </c>
      <c r="N111" s="28">
        <f t="shared" si="6"/>
        <v>9.0051270000003569E-2</v>
      </c>
      <c r="O111" s="26">
        <v>109</v>
      </c>
      <c r="P111" s="28">
        <f t="shared" si="7"/>
        <v>0.22336065573770492</v>
      </c>
    </row>
    <row r="112" spans="1:16">
      <c r="A112" s="31" t="s">
        <v>68</v>
      </c>
      <c r="B112" s="30" t="s">
        <v>55</v>
      </c>
      <c r="C112" s="30" t="s">
        <v>69</v>
      </c>
      <c r="D112" s="30" t="s">
        <v>70</v>
      </c>
      <c r="E112" s="11">
        <v>2670849.09</v>
      </c>
      <c r="F112" s="11">
        <v>1626684.1767</v>
      </c>
      <c r="G112" s="9">
        <v>114.83</v>
      </c>
      <c r="H112" s="9">
        <v>94.87</v>
      </c>
      <c r="I112" s="2" t="s">
        <v>67</v>
      </c>
      <c r="J112" s="9">
        <v>94.778488159999995</v>
      </c>
      <c r="K112" s="25">
        <f t="shared" si="4"/>
        <v>-9.151184000000967E-2</v>
      </c>
      <c r="L112" s="25">
        <f t="shared" si="5"/>
        <v>8.3744168601873701E-3</v>
      </c>
      <c r="N112" s="28">
        <f t="shared" si="6"/>
        <v>9.151184000000967E-2</v>
      </c>
      <c r="O112" s="26">
        <v>110</v>
      </c>
      <c r="P112" s="28">
        <f t="shared" si="7"/>
        <v>0.22540983606557377</v>
      </c>
    </row>
    <row r="113" spans="1:16">
      <c r="A113" s="18">
        <v>11002</v>
      </c>
      <c r="B113" t="s">
        <v>402</v>
      </c>
      <c r="C113" t="s">
        <v>680</v>
      </c>
      <c r="D113" t="s">
        <v>681</v>
      </c>
      <c r="E113" s="11">
        <v>2767404.8139999998</v>
      </c>
      <c r="F113" s="11">
        <v>1687572.2660000001</v>
      </c>
      <c r="G113" s="9">
        <v>231.58099999999999</v>
      </c>
      <c r="H113" s="9">
        <v>206.81100000000001</v>
      </c>
      <c r="I113" s="2" t="s">
        <v>92</v>
      </c>
      <c r="J113" s="9">
        <v>206.71868896000001</v>
      </c>
      <c r="K113" s="25">
        <f t="shared" si="4"/>
        <v>-9.2311039999998457E-2</v>
      </c>
      <c r="L113" s="25">
        <f t="shared" si="5"/>
        <v>8.5213281058813158E-3</v>
      </c>
      <c r="N113" s="28">
        <f t="shared" si="6"/>
        <v>9.2311039999998457E-2</v>
      </c>
      <c r="O113" s="26">
        <v>111</v>
      </c>
      <c r="P113" s="28">
        <f t="shared" si="7"/>
        <v>0.22745901639344263</v>
      </c>
    </row>
    <row r="114" spans="1:16">
      <c r="A114" s="31" t="s">
        <v>98</v>
      </c>
      <c r="B114" t="s">
        <v>103</v>
      </c>
      <c r="C114" s="30" t="s">
        <v>108</v>
      </c>
      <c r="D114" s="30" t="s">
        <v>109</v>
      </c>
      <c r="E114" s="11">
        <v>2828218.9915</v>
      </c>
      <c r="F114" s="11">
        <v>1632623.4615</v>
      </c>
      <c r="G114" s="9">
        <v>256.58999999999997</v>
      </c>
      <c r="H114" s="9">
        <v>232.31299999999999</v>
      </c>
      <c r="I114" s="2" t="s">
        <v>50</v>
      </c>
      <c r="J114" s="9">
        <v>232.40560912999999</v>
      </c>
      <c r="K114" s="25">
        <f t="shared" si="4"/>
        <v>9.2609129999999595E-2</v>
      </c>
      <c r="L114" s="25">
        <f t="shared" si="5"/>
        <v>8.5764509593568242E-3</v>
      </c>
      <c r="N114" s="28">
        <f t="shared" si="6"/>
        <v>9.2609129999999595E-2</v>
      </c>
      <c r="O114" s="26">
        <v>112</v>
      </c>
      <c r="P114" s="28">
        <f t="shared" si="7"/>
        <v>0.22950819672131148</v>
      </c>
    </row>
    <row r="115" spans="1:16">
      <c r="A115" s="18">
        <v>10023</v>
      </c>
      <c r="B115" s="28" t="s">
        <v>320</v>
      </c>
      <c r="C115" s="28" t="s">
        <v>610</v>
      </c>
      <c r="D115" s="28" t="s">
        <v>611</v>
      </c>
      <c r="E115" s="11">
        <v>2788096.5120000001</v>
      </c>
      <c r="F115" s="11">
        <v>1792490.3489999999</v>
      </c>
      <c r="G115" s="9">
        <v>544.10799999999995</v>
      </c>
      <c r="H115" s="9">
        <v>508.9</v>
      </c>
      <c r="I115" s="2" t="s">
        <v>92</v>
      </c>
      <c r="J115" s="9">
        <v>508.99295044000002</v>
      </c>
      <c r="K115" s="25">
        <f t="shared" si="4"/>
        <v>9.295044000003827E-2</v>
      </c>
      <c r="L115" s="25">
        <f t="shared" si="5"/>
        <v>8.6397842962007143E-3</v>
      </c>
      <c r="N115" s="28">
        <f t="shared" si="6"/>
        <v>9.295044000003827E-2</v>
      </c>
      <c r="O115" s="26">
        <v>113</v>
      </c>
      <c r="P115" s="28">
        <f t="shared" si="7"/>
        <v>0.23155737704918034</v>
      </c>
    </row>
    <row r="116" spans="1:16">
      <c r="A116" s="18">
        <v>11001</v>
      </c>
      <c r="B116" t="s">
        <v>402</v>
      </c>
      <c r="C116" t="s">
        <v>678</v>
      </c>
      <c r="D116" t="s">
        <v>679</v>
      </c>
      <c r="E116" s="11">
        <v>2767528.077</v>
      </c>
      <c r="F116" s="11">
        <v>1687774.0279999999</v>
      </c>
      <c r="G116" s="9">
        <v>233.59399999999999</v>
      </c>
      <c r="H116" s="9">
        <v>208.80099999999999</v>
      </c>
      <c r="I116" s="2" t="s">
        <v>92</v>
      </c>
      <c r="J116" s="9">
        <v>208.70799255</v>
      </c>
      <c r="K116" s="25">
        <f t="shared" si="4"/>
        <v>-9.3007449999987557E-2</v>
      </c>
      <c r="L116" s="25">
        <f t="shared" si="5"/>
        <v>8.650385755500185E-3</v>
      </c>
      <c r="N116" s="28">
        <f t="shared" si="6"/>
        <v>9.3007449999987557E-2</v>
      </c>
      <c r="O116" s="26">
        <v>114</v>
      </c>
      <c r="P116" s="28">
        <f t="shared" si="7"/>
        <v>0.23360655737704919</v>
      </c>
    </row>
    <row r="117" spans="1:16">
      <c r="A117" s="18">
        <v>11047</v>
      </c>
      <c r="B117" t="s">
        <v>402</v>
      </c>
      <c r="C117" t="s">
        <v>768</v>
      </c>
      <c r="D117" t="s">
        <v>769</v>
      </c>
      <c r="E117" s="11">
        <v>2767347.81</v>
      </c>
      <c r="F117" s="11">
        <v>1688823.504</v>
      </c>
      <c r="G117" s="9">
        <v>234.34100000000001</v>
      </c>
      <c r="H117" s="9">
        <v>209.459</v>
      </c>
      <c r="I117" s="2" t="s">
        <v>92</v>
      </c>
      <c r="J117" s="9">
        <v>209.36541747999999</v>
      </c>
      <c r="K117" s="25">
        <f t="shared" si="4"/>
        <v>-9.3582520000012437E-2</v>
      </c>
      <c r="L117" s="25">
        <f t="shared" si="5"/>
        <v>8.7576880495527278E-3</v>
      </c>
      <c r="N117" s="28">
        <f t="shared" si="6"/>
        <v>9.3582520000012437E-2</v>
      </c>
      <c r="O117" s="26">
        <v>115</v>
      </c>
      <c r="P117" s="28">
        <f t="shared" si="7"/>
        <v>0.23565573770491804</v>
      </c>
    </row>
    <row r="118" spans="1:16">
      <c r="A118" s="18">
        <v>11020</v>
      </c>
      <c r="B118" t="s">
        <v>402</v>
      </c>
      <c r="C118" t="s">
        <v>716</v>
      </c>
      <c r="D118" t="s">
        <v>717</v>
      </c>
      <c r="E118" s="11">
        <v>2769142.0970000001</v>
      </c>
      <c r="F118" s="11">
        <v>1687245.5549999999</v>
      </c>
      <c r="G118" s="9">
        <v>250.58799999999999</v>
      </c>
      <c r="H118" s="9">
        <v>225.78399999999999</v>
      </c>
      <c r="I118" s="2" t="s">
        <v>92</v>
      </c>
      <c r="J118" s="9">
        <v>225.87864685</v>
      </c>
      <c r="K118" s="25">
        <f t="shared" si="4"/>
        <v>9.4646850000003724E-2</v>
      </c>
      <c r="L118" s="25">
        <f t="shared" si="5"/>
        <v>8.9580262149232051E-3</v>
      </c>
      <c r="N118" s="28">
        <f t="shared" si="6"/>
        <v>9.4646850000003724E-2</v>
      </c>
      <c r="O118" s="26">
        <v>116</v>
      </c>
      <c r="P118" s="28">
        <f t="shared" si="7"/>
        <v>0.23770491803278687</v>
      </c>
    </row>
    <row r="119" spans="1:16">
      <c r="A119" s="18">
        <v>11050</v>
      </c>
      <c r="B119" t="s">
        <v>402</v>
      </c>
      <c r="C119" t="s">
        <v>774</v>
      </c>
      <c r="D119" t="s">
        <v>775</v>
      </c>
      <c r="E119" s="11">
        <v>2767689.977</v>
      </c>
      <c r="F119" s="11">
        <v>1688258.659</v>
      </c>
      <c r="G119" s="9">
        <v>238.255</v>
      </c>
      <c r="H119" s="9">
        <v>213.41300000000001</v>
      </c>
      <c r="I119" s="2" t="s">
        <v>92</v>
      </c>
      <c r="J119" s="9">
        <v>213.31739807</v>
      </c>
      <c r="K119" s="25">
        <f t="shared" si="4"/>
        <v>-9.5601930000015045E-2</v>
      </c>
      <c r="L119" s="25">
        <f t="shared" si="5"/>
        <v>9.1397290197277759E-3</v>
      </c>
      <c r="N119" s="28">
        <f t="shared" si="6"/>
        <v>9.5601930000015045E-2</v>
      </c>
      <c r="O119" s="26">
        <v>117</v>
      </c>
      <c r="P119" s="28">
        <f t="shared" si="7"/>
        <v>0.23975409836065573</v>
      </c>
    </row>
    <row r="120" spans="1:16">
      <c r="A120" s="18">
        <v>10011</v>
      </c>
      <c r="B120" t="s">
        <v>320</v>
      </c>
      <c r="C120" s="28" t="s">
        <v>586</v>
      </c>
      <c r="D120" s="28" t="s">
        <v>587</v>
      </c>
      <c r="E120" s="11">
        <v>2790757.1809999999</v>
      </c>
      <c r="F120" s="11">
        <v>1792209.0870000001</v>
      </c>
      <c r="G120" s="9">
        <v>556.62699999999995</v>
      </c>
      <c r="H120" s="9">
        <v>521.30399999999997</v>
      </c>
      <c r="I120" s="2" t="s">
        <v>92</v>
      </c>
      <c r="J120" s="9">
        <v>521.40258788999995</v>
      </c>
      <c r="K120" s="25">
        <f t="shared" si="4"/>
        <v>9.8587889999976142E-2</v>
      </c>
      <c r="L120" s="25">
        <f t="shared" si="5"/>
        <v>9.7195720546473952E-3</v>
      </c>
      <c r="N120" s="28">
        <f t="shared" si="6"/>
        <v>9.8587889999976142E-2</v>
      </c>
      <c r="O120" s="26">
        <v>118</v>
      </c>
      <c r="P120" s="28">
        <f t="shared" si="7"/>
        <v>0.24180327868852458</v>
      </c>
    </row>
    <row r="121" spans="1:16">
      <c r="A121" s="31" t="s">
        <v>308</v>
      </c>
      <c r="B121" t="s">
        <v>320</v>
      </c>
      <c r="C121" s="30" t="s">
        <v>337</v>
      </c>
      <c r="D121" s="30" t="s">
        <v>338</v>
      </c>
      <c r="E121" s="11">
        <v>2747594.6508999998</v>
      </c>
      <c r="F121" s="11">
        <v>1830343.7043999999</v>
      </c>
      <c r="G121" s="9">
        <v>95.3</v>
      </c>
      <c r="H121" s="9">
        <v>57.98</v>
      </c>
      <c r="I121" s="2" t="s">
        <v>92</v>
      </c>
      <c r="J121" s="9">
        <v>57.881183620000002</v>
      </c>
      <c r="K121" s="25">
        <f t="shared" si="4"/>
        <v>-9.8816379999995263E-2</v>
      </c>
      <c r="L121" s="25">
        <f t="shared" si="5"/>
        <v>9.7646769563034634E-3</v>
      </c>
      <c r="N121" s="28">
        <f t="shared" si="6"/>
        <v>9.8816379999995263E-2</v>
      </c>
      <c r="O121" s="26">
        <v>119</v>
      </c>
      <c r="P121" s="28">
        <f t="shared" si="7"/>
        <v>0.24385245901639344</v>
      </c>
    </row>
    <row r="122" spans="1:16">
      <c r="A122" s="13">
        <v>7007</v>
      </c>
      <c r="B122" t="s">
        <v>103</v>
      </c>
      <c r="C122" t="s">
        <v>536</v>
      </c>
      <c r="D122" t="s">
        <v>537</v>
      </c>
      <c r="E122" s="11">
        <v>2837468.8620000002</v>
      </c>
      <c r="F122" s="11">
        <v>1628723.452</v>
      </c>
      <c r="G122" s="9">
        <v>181.02199999999999</v>
      </c>
      <c r="H122" s="9">
        <v>156.62309999999999</v>
      </c>
      <c r="I122" s="30" t="s">
        <v>92</v>
      </c>
      <c r="J122" s="9">
        <v>156.52400208</v>
      </c>
      <c r="K122" s="25">
        <f t="shared" si="4"/>
        <v>-9.9097919999991291E-2</v>
      </c>
      <c r="L122" s="25">
        <f t="shared" si="5"/>
        <v>9.8203977483246746E-3</v>
      </c>
      <c r="N122" s="28">
        <f t="shared" si="6"/>
        <v>9.9097919999991291E-2</v>
      </c>
      <c r="O122" s="26">
        <v>120</v>
      </c>
      <c r="P122" s="28">
        <f t="shared" si="7"/>
        <v>0.24590163934426229</v>
      </c>
    </row>
    <row r="123" spans="1:16">
      <c r="A123" s="13">
        <v>8020</v>
      </c>
      <c r="B123" t="s">
        <v>320</v>
      </c>
      <c r="C123" t="s">
        <v>1120</v>
      </c>
      <c r="D123" t="s">
        <v>1121</v>
      </c>
      <c r="E123" s="11">
        <v>2779996.8309999998</v>
      </c>
      <c r="F123" s="11">
        <v>1794090.9110000001</v>
      </c>
      <c r="G123" s="9">
        <v>300.49400000000003</v>
      </c>
      <c r="H123" s="9">
        <v>265.51620000000003</v>
      </c>
      <c r="I123" s="30" t="s">
        <v>60</v>
      </c>
      <c r="J123" s="9">
        <v>265.41662597999999</v>
      </c>
      <c r="K123" s="25">
        <f t="shared" si="4"/>
        <v>-9.9574020000034125E-2</v>
      </c>
      <c r="L123" s="25">
        <f t="shared" si="5"/>
        <v>9.9149854589671953E-3</v>
      </c>
      <c r="N123" s="28">
        <f t="shared" si="6"/>
        <v>9.9574020000034125E-2</v>
      </c>
      <c r="O123" s="26">
        <v>121</v>
      </c>
      <c r="P123" s="28">
        <f t="shared" si="7"/>
        <v>0.24795081967213115</v>
      </c>
    </row>
    <row r="124" spans="1:16">
      <c r="A124" s="18">
        <v>10045</v>
      </c>
      <c r="B124" t="s">
        <v>320</v>
      </c>
      <c r="C124" t="s">
        <v>654</v>
      </c>
      <c r="D124" t="s">
        <v>655</v>
      </c>
      <c r="E124" s="11">
        <v>2784308.56</v>
      </c>
      <c r="F124" s="11">
        <v>1791657.4040000001</v>
      </c>
      <c r="G124" s="9">
        <v>458.09100000000001</v>
      </c>
      <c r="H124" s="9">
        <v>423.15899999999999</v>
      </c>
      <c r="I124" s="2" t="s">
        <v>92</v>
      </c>
      <c r="J124" s="9">
        <v>423.25891113</v>
      </c>
      <c r="K124" s="25">
        <f t="shared" si="4"/>
        <v>9.9911130000009507E-2</v>
      </c>
      <c r="L124" s="25">
        <f t="shared" si="5"/>
        <v>9.9822338978787992E-3</v>
      </c>
      <c r="N124" s="28">
        <f t="shared" si="6"/>
        <v>9.9911130000009507E-2</v>
      </c>
      <c r="O124" s="26">
        <v>122</v>
      </c>
      <c r="P124" s="28">
        <f t="shared" si="7"/>
        <v>0.25</v>
      </c>
    </row>
    <row r="125" spans="1:16">
      <c r="A125" s="18">
        <v>11037</v>
      </c>
      <c r="B125" t="s">
        <v>402</v>
      </c>
      <c r="C125" t="s">
        <v>748</v>
      </c>
      <c r="D125" t="s">
        <v>749</v>
      </c>
      <c r="E125" s="11">
        <v>2767933.3859999999</v>
      </c>
      <c r="F125" s="11">
        <v>1688466.8870000001</v>
      </c>
      <c r="G125" s="9">
        <v>229.17699999999999</v>
      </c>
      <c r="H125" s="9">
        <v>204.30699999999999</v>
      </c>
      <c r="I125" s="2" t="s">
        <v>92</v>
      </c>
      <c r="J125" s="9">
        <v>204.20698547000001</v>
      </c>
      <c r="K125" s="25">
        <f t="shared" si="4"/>
        <v>-0.10001452999998151</v>
      </c>
      <c r="L125" s="25">
        <f t="shared" si="5"/>
        <v>1.0002906211117201E-2</v>
      </c>
      <c r="N125" s="28">
        <f t="shared" si="6"/>
        <v>0.10001452999998151</v>
      </c>
      <c r="O125" s="26">
        <v>123</v>
      </c>
      <c r="P125" s="28">
        <f t="shared" si="7"/>
        <v>0.25204918032786883</v>
      </c>
    </row>
    <row r="126" spans="1:16">
      <c r="A126" s="18">
        <v>10006</v>
      </c>
      <c r="B126" t="s">
        <v>320</v>
      </c>
      <c r="C126" t="s">
        <v>576</v>
      </c>
      <c r="D126" t="s">
        <v>577</v>
      </c>
      <c r="E126" s="11">
        <v>2789752.61</v>
      </c>
      <c r="F126" s="11">
        <v>1793755.6240000001</v>
      </c>
      <c r="G126" s="9">
        <v>594.09199999999998</v>
      </c>
      <c r="H126" s="9">
        <v>558.66600000000005</v>
      </c>
      <c r="I126" s="2" t="s">
        <v>92</v>
      </c>
      <c r="J126" s="9">
        <v>558.76660156000003</v>
      </c>
      <c r="K126" s="25">
        <f t="shared" si="4"/>
        <v>0.10060155999997278</v>
      </c>
      <c r="L126" s="25">
        <f t="shared" si="5"/>
        <v>1.0120673874428122E-2</v>
      </c>
      <c r="N126" s="28">
        <f t="shared" si="6"/>
        <v>0.10060155999997278</v>
      </c>
      <c r="O126" s="26">
        <v>124</v>
      </c>
      <c r="P126" s="28">
        <f t="shared" si="7"/>
        <v>0.25409836065573771</v>
      </c>
    </row>
    <row r="127" spans="1:16">
      <c r="A127" s="31" t="s">
        <v>460</v>
      </c>
      <c r="B127" t="s">
        <v>402</v>
      </c>
      <c r="C127" s="30" t="s">
        <v>466</v>
      </c>
      <c r="D127" s="30" t="s">
        <v>467</v>
      </c>
      <c r="E127" s="11">
        <v>2784595.1885000002</v>
      </c>
      <c r="F127" s="11">
        <v>1677532.3942</v>
      </c>
      <c r="G127" s="9">
        <v>284.39999999999998</v>
      </c>
      <c r="H127" s="9">
        <v>259.63</v>
      </c>
      <c r="I127" s="2" t="s">
        <v>50</v>
      </c>
      <c r="J127" s="9">
        <v>259.73068237000001</v>
      </c>
      <c r="K127" s="25">
        <f t="shared" si="4"/>
        <v>0.10068237000001545</v>
      </c>
      <c r="L127" s="25">
        <f t="shared" si="5"/>
        <v>1.0136939628820011E-2</v>
      </c>
      <c r="N127" s="28">
        <f t="shared" si="6"/>
        <v>0.10068237000001545</v>
      </c>
      <c r="O127" s="26">
        <v>125</v>
      </c>
      <c r="P127" s="28">
        <f t="shared" si="7"/>
        <v>0.25614754098360654</v>
      </c>
    </row>
    <row r="128" spans="1:16">
      <c r="A128" s="31" t="s">
        <v>486</v>
      </c>
      <c r="B128" s="30" t="s">
        <v>402</v>
      </c>
      <c r="C128" s="30" t="s">
        <v>507</v>
      </c>
      <c r="D128" s="30" t="s">
        <v>508</v>
      </c>
      <c r="E128" s="11">
        <v>2805648.5724999998</v>
      </c>
      <c r="F128" s="11">
        <v>1672045.7956000001</v>
      </c>
      <c r="G128" s="9">
        <v>764.95</v>
      </c>
      <c r="H128" s="9">
        <v>739.00099999999998</v>
      </c>
      <c r="I128" s="2" t="s">
        <v>67</v>
      </c>
      <c r="J128" s="9">
        <v>738.89978026999995</v>
      </c>
      <c r="K128" s="25">
        <f t="shared" si="4"/>
        <v>-0.10121973000002527</v>
      </c>
      <c r="L128" s="25">
        <f t="shared" si="5"/>
        <v>1.0245433741278015E-2</v>
      </c>
      <c r="N128" s="28">
        <f t="shared" si="6"/>
        <v>0.10121973000002527</v>
      </c>
      <c r="O128" s="26">
        <v>126</v>
      </c>
      <c r="P128" s="28">
        <f t="shared" si="7"/>
        <v>0.25819672131147542</v>
      </c>
    </row>
    <row r="129" spans="1:16">
      <c r="A129" s="13">
        <v>6016</v>
      </c>
      <c r="B129" t="s">
        <v>320</v>
      </c>
      <c r="C129" t="s">
        <v>1072</v>
      </c>
      <c r="D129" t="s">
        <v>1073</v>
      </c>
      <c r="E129" s="11">
        <v>2861890.3569999998</v>
      </c>
      <c r="F129" s="11">
        <v>2070173.5179999999</v>
      </c>
      <c r="G129" s="9">
        <v>2833.1109999999999</v>
      </c>
      <c r="H129" s="9">
        <v>2775.886</v>
      </c>
      <c r="I129" s="30" t="s">
        <v>284</v>
      </c>
      <c r="J129" s="9">
        <v>2775.78393555</v>
      </c>
      <c r="K129" s="25">
        <f t="shared" si="4"/>
        <v>-0.10206444999994346</v>
      </c>
      <c r="L129" s="25">
        <f t="shared" si="5"/>
        <v>1.0417151953790959E-2</v>
      </c>
      <c r="N129" s="28">
        <f t="shared" si="6"/>
        <v>0.10206444999994346</v>
      </c>
      <c r="O129" s="26">
        <v>127</v>
      </c>
      <c r="P129" s="28">
        <f t="shared" si="7"/>
        <v>0.26024590163934425</v>
      </c>
    </row>
    <row r="130" spans="1:16">
      <c r="A130" s="13">
        <v>7018</v>
      </c>
      <c r="B130" t="s">
        <v>320</v>
      </c>
      <c r="C130" t="s">
        <v>558</v>
      </c>
      <c r="D130" t="s">
        <v>559</v>
      </c>
      <c r="E130" s="11">
        <v>2865954.8620000002</v>
      </c>
      <c r="F130" s="11">
        <v>2079501.32</v>
      </c>
      <c r="G130" s="9">
        <v>3037.2440000000001</v>
      </c>
      <c r="H130" s="9">
        <v>2979.8955999999998</v>
      </c>
      <c r="I130" s="30" t="s">
        <v>92</v>
      </c>
      <c r="J130" s="9">
        <v>2979.7919921900002</v>
      </c>
      <c r="K130" s="25">
        <f t="shared" si="4"/>
        <v>-0.10360780999963026</v>
      </c>
      <c r="L130" s="25">
        <f t="shared" si="5"/>
        <v>1.0734578292919485E-2</v>
      </c>
      <c r="N130" s="28">
        <f t="shared" si="6"/>
        <v>0.10360780999963026</v>
      </c>
      <c r="O130" s="26">
        <v>128</v>
      </c>
      <c r="P130" s="28">
        <f t="shared" si="7"/>
        <v>0.26229508196721313</v>
      </c>
    </row>
    <row r="131" spans="1:16">
      <c r="A131" s="13">
        <v>6003</v>
      </c>
      <c r="B131" t="s">
        <v>216</v>
      </c>
      <c r="C131" t="s">
        <v>1046</v>
      </c>
      <c r="D131" t="s">
        <v>1047</v>
      </c>
      <c r="E131" s="11">
        <v>3038740.2969999998</v>
      </c>
      <c r="F131" s="11">
        <v>1600417.7709999999</v>
      </c>
      <c r="G131" s="9">
        <v>401.39299999999997</v>
      </c>
      <c r="H131" s="9">
        <v>370.41759999999999</v>
      </c>
      <c r="I131" s="30" t="s">
        <v>284</v>
      </c>
      <c r="J131" s="9">
        <v>370.52197266000002</v>
      </c>
      <c r="K131" s="25">
        <f t="shared" ref="K131:K194" si="8">J131-H131</f>
        <v>0.1043726600000241</v>
      </c>
      <c r="L131" s="25">
        <f t="shared" ref="L131:L194" si="9">K131*K131</f>
        <v>1.089365215548063E-2</v>
      </c>
      <c r="N131" s="28">
        <f t="shared" ref="N131:N194" si="10">ABS(K131)</f>
        <v>0.1043726600000241</v>
      </c>
      <c r="O131" s="26">
        <v>129</v>
      </c>
      <c r="P131" s="28">
        <f t="shared" ref="P131:P194" si="11">O131/488</f>
        <v>0.26434426229508196</v>
      </c>
    </row>
    <row r="132" spans="1:16">
      <c r="A132" s="13">
        <v>6012</v>
      </c>
      <c r="B132" s="30" t="s">
        <v>402</v>
      </c>
      <c r="C132" t="s">
        <v>1064</v>
      </c>
      <c r="D132" t="s">
        <v>1065</v>
      </c>
      <c r="E132" s="11">
        <v>2760205.656</v>
      </c>
      <c r="F132" s="11">
        <v>1674453.7509999999</v>
      </c>
      <c r="G132" s="9">
        <v>202.07599999999999</v>
      </c>
      <c r="H132" s="9">
        <v>178.6207</v>
      </c>
      <c r="I132" s="30" t="s">
        <v>284</v>
      </c>
      <c r="J132" s="9">
        <v>178.72772216999999</v>
      </c>
      <c r="K132" s="25">
        <f t="shared" si="8"/>
        <v>0.10702216999999337</v>
      </c>
      <c r="L132" s="25">
        <f t="shared" si="9"/>
        <v>1.1453744871507481E-2</v>
      </c>
      <c r="N132" s="28">
        <f t="shared" si="10"/>
        <v>0.10702216999999337</v>
      </c>
      <c r="O132" s="26">
        <v>130</v>
      </c>
      <c r="P132" s="28">
        <f t="shared" si="11"/>
        <v>0.26639344262295084</v>
      </c>
    </row>
    <row r="133" spans="1:16">
      <c r="A133" s="18">
        <v>10055</v>
      </c>
      <c r="B133" t="s">
        <v>320</v>
      </c>
      <c r="C133" t="s">
        <v>674</v>
      </c>
      <c r="D133" t="s">
        <v>675</v>
      </c>
      <c r="E133" s="11">
        <v>2785385.4350000001</v>
      </c>
      <c r="F133" s="11">
        <v>1793808.4210000001</v>
      </c>
      <c r="G133" s="9">
        <v>501.99799999999999</v>
      </c>
      <c r="H133" s="9">
        <v>466.79399999999998</v>
      </c>
      <c r="I133" s="2" t="s">
        <v>92</v>
      </c>
      <c r="J133" s="9">
        <v>466.68563842999998</v>
      </c>
      <c r="K133" s="25">
        <f t="shared" si="8"/>
        <v>-0.10836156999999957</v>
      </c>
      <c r="L133" s="25">
        <f t="shared" si="9"/>
        <v>1.1742229852864808E-2</v>
      </c>
      <c r="N133" s="28">
        <f t="shared" si="10"/>
        <v>0.10836156999999957</v>
      </c>
      <c r="O133" s="26">
        <v>131</v>
      </c>
      <c r="P133" s="28">
        <f t="shared" si="11"/>
        <v>0.26844262295081966</v>
      </c>
    </row>
    <row r="134" spans="1:16">
      <c r="A134" s="18">
        <v>11048</v>
      </c>
      <c r="B134" t="s">
        <v>402</v>
      </c>
      <c r="C134" s="28" t="s">
        <v>770</v>
      </c>
      <c r="D134" s="28" t="s">
        <v>771</v>
      </c>
      <c r="E134" s="11">
        <v>2767566.8820000002</v>
      </c>
      <c r="F134" s="11">
        <v>1688658.9790000001</v>
      </c>
      <c r="G134" s="9">
        <v>230.34700000000001</v>
      </c>
      <c r="H134" s="9">
        <v>205.47200000000001</v>
      </c>
      <c r="I134" s="2" t="s">
        <v>92</v>
      </c>
      <c r="J134" s="9">
        <v>205.36346435999999</v>
      </c>
      <c r="K134" s="25">
        <f t="shared" si="8"/>
        <v>-0.1085356400000137</v>
      </c>
      <c r="L134" s="25">
        <f t="shared" si="9"/>
        <v>1.1779985150212573E-2</v>
      </c>
      <c r="N134" s="28">
        <f t="shared" si="10"/>
        <v>0.1085356400000137</v>
      </c>
      <c r="O134" s="26">
        <v>132</v>
      </c>
      <c r="P134" s="28">
        <f t="shared" si="11"/>
        <v>0.27049180327868855</v>
      </c>
    </row>
    <row r="135" spans="1:16">
      <c r="A135" s="31" t="s">
        <v>138</v>
      </c>
      <c r="B135" t="s">
        <v>103</v>
      </c>
      <c r="C135" s="30" t="s">
        <v>144</v>
      </c>
      <c r="D135" s="30" t="s">
        <v>145</v>
      </c>
      <c r="E135" s="11">
        <v>2830081.8076999998</v>
      </c>
      <c r="F135" s="11">
        <v>1632470.3382000001</v>
      </c>
      <c r="G135" s="9">
        <v>243.51</v>
      </c>
      <c r="H135" s="9">
        <v>219.05</v>
      </c>
      <c r="I135" s="2" t="s">
        <v>92</v>
      </c>
      <c r="J135" s="9">
        <v>218.94129943999999</v>
      </c>
      <c r="K135" s="25">
        <f t="shared" si="8"/>
        <v>-0.10870056000001682</v>
      </c>
      <c r="L135" s="25">
        <f t="shared" si="9"/>
        <v>1.1815811744317258E-2</v>
      </c>
      <c r="N135" s="28">
        <f t="shared" si="10"/>
        <v>0.10870056000001682</v>
      </c>
      <c r="O135" s="26">
        <v>133</v>
      </c>
      <c r="P135" s="28">
        <f t="shared" si="11"/>
        <v>0.27254098360655737</v>
      </c>
    </row>
    <row r="136" spans="1:16">
      <c r="A136" s="18">
        <v>10024</v>
      </c>
      <c r="B136" t="s">
        <v>320</v>
      </c>
      <c r="C136" s="28" t="s">
        <v>612</v>
      </c>
      <c r="D136" s="28" t="s">
        <v>613</v>
      </c>
      <c r="E136" s="11">
        <v>2788093.923</v>
      </c>
      <c r="F136" s="11">
        <v>1792764.308</v>
      </c>
      <c r="G136" s="9">
        <v>558.30700000000002</v>
      </c>
      <c r="H136" s="9">
        <v>523.07000000000005</v>
      </c>
      <c r="I136" s="2" t="s">
        <v>92</v>
      </c>
      <c r="J136" s="9">
        <v>523.17950439000003</v>
      </c>
      <c r="K136" s="25">
        <f t="shared" si="8"/>
        <v>0.10950438999998369</v>
      </c>
      <c r="L136" s="25">
        <f t="shared" si="9"/>
        <v>1.1991211429268527E-2</v>
      </c>
      <c r="N136" s="28">
        <f t="shared" si="10"/>
        <v>0.10950438999998369</v>
      </c>
      <c r="O136" s="26">
        <v>134</v>
      </c>
      <c r="P136" s="28">
        <f t="shared" si="11"/>
        <v>0.27459016393442626</v>
      </c>
    </row>
    <row r="137" spans="1:16">
      <c r="A137" s="18">
        <v>10049</v>
      </c>
      <c r="B137" t="s">
        <v>320</v>
      </c>
      <c r="C137" t="s">
        <v>662</v>
      </c>
      <c r="D137" t="s">
        <v>663</v>
      </c>
      <c r="E137" s="11">
        <v>2784963.9019999998</v>
      </c>
      <c r="F137" s="11">
        <v>1792655.774</v>
      </c>
      <c r="G137" s="9">
        <v>485.83600000000001</v>
      </c>
      <c r="H137" s="9">
        <v>450.77</v>
      </c>
      <c r="I137" s="2" t="s">
        <v>92</v>
      </c>
      <c r="J137" s="9">
        <v>450.65972900000003</v>
      </c>
      <c r="K137" s="25">
        <f t="shared" si="8"/>
        <v>-0.11027099999995471</v>
      </c>
      <c r="L137" s="25">
        <f t="shared" si="9"/>
        <v>1.2159693440990011E-2</v>
      </c>
      <c r="N137" s="28">
        <f t="shared" si="10"/>
        <v>0.11027099999995471</v>
      </c>
      <c r="O137" s="26">
        <v>135</v>
      </c>
      <c r="P137" s="28">
        <f t="shared" si="11"/>
        <v>0.27663934426229508</v>
      </c>
    </row>
    <row r="138" spans="1:16">
      <c r="A138" s="18">
        <v>10008</v>
      </c>
      <c r="B138" t="s">
        <v>320</v>
      </c>
      <c r="C138" t="s">
        <v>580</v>
      </c>
      <c r="D138" t="s">
        <v>581</v>
      </c>
      <c r="E138" s="11">
        <v>2790750.9890000001</v>
      </c>
      <c r="F138" s="11">
        <v>1793458.352</v>
      </c>
      <c r="G138" s="9">
        <v>578.81200000000001</v>
      </c>
      <c r="H138" s="9">
        <v>543.36199999999997</v>
      </c>
      <c r="I138" s="2" t="s">
        <v>92</v>
      </c>
      <c r="J138" s="9">
        <v>543.47296143000005</v>
      </c>
      <c r="K138" s="25">
        <f t="shared" si="8"/>
        <v>0.11096143000008851</v>
      </c>
      <c r="L138" s="25">
        <f t="shared" si="9"/>
        <v>1.2312438947664543E-2</v>
      </c>
      <c r="N138" s="28">
        <f t="shared" si="10"/>
        <v>0.11096143000008851</v>
      </c>
      <c r="O138" s="26">
        <v>136</v>
      </c>
      <c r="P138" s="28">
        <f t="shared" si="11"/>
        <v>0.27868852459016391</v>
      </c>
    </row>
    <row r="139" spans="1:16">
      <c r="A139" s="31" t="s">
        <v>89</v>
      </c>
      <c r="B139" s="30" t="s">
        <v>253</v>
      </c>
      <c r="C139" s="30" t="s">
        <v>90</v>
      </c>
      <c r="D139" s="30" t="s">
        <v>91</v>
      </c>
      <c r="E139" s="11">
        <v>2661592.1834</v>
      </c>
      <c r="F139" s="11">
        <v>1648706.4516</v>
      </c>
      <c r="G139" s="9">
        <v>159.99</v>
      </c>
      <c r="H139" s="9">
        <v>138.28</v>
      </c>
      <c r="I139" s="2" t="s">
        <v>92</v>
      </c>
      <c r="J139" s="9">
        <v>138.39286804</v>
      </c>
      <c r="K139" s="25">
        <f t="shared" si="8"/>
        <v>0.11286803999999506</v>
      </c>
      <c r="L139" s="25">
        <f t="shared" si="9"/>
        <v>1.2739194453440485E-2</v>
      </c>
      <c r="N139" s="28">
        <f t="shared" si="10"/>
        <v>0.11286803999999506</v>
      </c>
      <c r="O139" s="26">
        <v>137</v>
      </c>
      <c r="P139" s="28">
        <f t="shared" si="11"/>
        <v>0.28073770491803279</v>
      </c>
    </row>
    <row r="140" spans="1:16">
      <c r="A140" s="18">
        <v>10027</v>
      </c>
      <c r="B140" t="s">
        <v>320</v>
      </c>
      <c r="C140" t="s">
        <v>618</v>
      </c>
      <c r="D140" t="s">
        <v>619</v>
      </c>
      <c r="E140" s="11">
        <v>2787401.2140000002</v>
      </c>
      <c r="F140" s="11">
        <v>1793544.41</v>
      </c>
      <c r="G140" s="9">
        <v>566.70899999999995</v>
      </c>
      <c r="H140" s="9">
        <v>531.428</v>
      </c>
      <c r="I140" s="2" t="s">
        <v>92</v>
      </c>
      <c r="J140" s="9">
        <v>531.54089354999996</v>
      </c>
      <c r="K140" s="25">
        <f t="shared" si="8"/>
        <v>0.11289354999996704</v>
      </c>
      <c r="L140" s="25">
        <f t="shared" si="9"/>
        <v>1.2744953631595057E-2</v>
      </c>
      <c r="N140" s="28">
        <f t="shared" si="10"/>
        <v>0.11289354999996704</v>
      </c>
      <c r="O140" s="26">
        <v>138</v>
      </c>
      <c r="P140" s="28">
        <f t="shared" si="11"/>
        <v>0.28278688524590162</v>
      </c>
    </row>
    <row r="141" spans="1:16">
      <c r="A141" s="31" t="s">
        <v>366</v>
      </c>
      <c r="B141" t="s">
        <v>320</v>
      </c>
      <c r="C141" s="30" t="s">
        <v>378</v>
      </c>
      <c r="D141" s="30" t="s">
        <v>379</v>
      </c>
      <c r="E141" s="11">
        <v>2780511.5854000002</v>
      </c>
      <c r="F141" s="11">
        <v>1795433.9217000001</v>
      </c>
      <c r="G141" s="9">
        <v>296.48</v>
      </c>
      <c r="H141" s="10">
        <v>262.01</v>
      </c>
      <c r="I141" s="2" t="s">
        <v>60</v>
      </c>
      <c r="J141" s="9">
        <v>261.89703369</v>
      </c>
      <c r="K141" s="25">
        <f t="shared" si="8"/>
        <v>-0.11296630999999024</v>
      </c>
      <c r="L141" s="25">
        <f t="shared" si="9"/>
        <v>1.2761387195013896E-2</v>
      </c>
      <c r="N141" s="28">
        <f t="shared" si="10"/>
        <v>0.11296630999999024</v>
      </c>
      <c r="O141" s="26">
        <v>139</v>
      </c>
      <c r="P141" s="28">
        <f t="shared" si="11"/>
        <v>0.2848360655737705</v>
      </c>
    </row>
    <row r="142" spans="1:16">
      <c r="A142" s="18">
        <v>10015</v>
      </c>
      <c r="B142" t="s">
        <v>320</v>
      </c>
      <c r="C142" s="28" t="s">
        <v>594</v>
      </c>
      <c r="D142" s="28" t="s">
        <v>595</v>
      </c>
      <c r="E142" s="11">
        <v>2790169.0410000002</v>
      </c>
      <c r="F142" s="11">
        <v>1793816.399</v>
      </c>
      <c r="G142" s="9">
        <v>596.09799999999996</v>
      </c>
      <c r="H142" s="9">
        <v>560.64300000000003</v>
      </c>
      <c r="I142" s="2" t="s">
        <v>92</v>
      </c>
      <c r="J142" s="9">
        <v>560.75598145000004</v>
      </c>
      <c r="K142" s="25">
        <f t="shared" si="8"/>
        <v>0.11298145000000659</v>
      </c>
      <c r="L142" s="25">
        <f t="shared" si="9"/>
        <v>1.2764808044103989E-2</v>
      </c>
      <c r="N142" s="28">
        <f t="shared" si="10"/>
        <v>0.11298145000000659</v>
      </c>
      <c r="O142" s="26">
        <v>140</v>
      </c>
      <c r="P142" s="28">
        <f t="shared" si="11"/>
        <v>0.28688524590163933</v>
      </c>
    </row>
    <row r="143" spans="1:16">
      <c r="A143" s="31" t="s">
        <v>317</v>
      </c>
      <c r="B143" t="s">
        <v>320</v>
      </c>
      <c r="C143" s="30" t="s">
        <v>355</v>
      </c>
      <c r="D143" s="30" t="s">
        <v>356</v>
      </c>
      <c r="E143" s="11">
        <v>2743674.9235</v>
      </c>
      <c r="F143" s="11">
        <v>1808982.6864</v>
      </c>
      <c r="G143" s="9">
        <v>81.150000000000006</v>
      </c>
      <c r="H143" s="9">
        <v>46.03</v>
      </c>
      <c r="I143" s="2" t="s">
        <v>92</v>
      </c>
      <c r="J143" s="9">
        <v>45.915691379999998</v>
      </c>
      <c r="K143" s="25">
        <f t="shared" si="8"/>
        <v>-0.11430862000000275</v>
      </c>
      <c r="L143" s="25">
        <f t="shared" si="9"/>
        <v>1.3066460606305029E-2</v>
      </c>
      <c r="N143" s="28">
        <f t="shared" si="10"/>
        <v>0.11430862000000275</v>
      </c>
      <c r="O143" s="26">
        <v>141</v>
      </c>
      <c r="P143" s="28">
        <f t="shared" si="11"/>
        <v>0.28893442622950821</v>
      </c>
    </row>
    <row r="144" spans="1:16">
      <c r="A144" s="18">
        <v>10003</v>
      </c>
      <c r="B144" t="s">
        <v>320</v>
      </c>
      <c r="C144" t="s">
        <v>570</v>
      </c>
      <c r="D144" t="s">
        <v>571</v>
      </c>
      <c r="E144" s="11">
        <v>2788772.0780000002</v>
      </c>
      <c r="F144" s="11">
        <v>1793422.32</v>
      </c>
      <c r="G144" s="9">
        <v>592.12699999999995</v>
      </c>
      <c r="H144" s="9">
        <v>556.78700000000003</v>
      </c>
      <c r="I144" s="2" t="s">
        <v>92</v>
      </c>
      <c r="J144" s="9">
        <v>556.90179443</v>
      </c>
      <c r="K144" s="25">
        <f t="shared" si="8"/>
        <v>0.11479442999996081</v>
      </c>
      <c r="L144" s="25">
        <f t="shared" si="9"/>
        <v>1.3177761159015903E-2</v>
      </c>
      <c r="N144" s="28">
        <f t="shared" si="10"/>
        <v>0.11479442999996081</v>
      </c>
      <c r="O144" s="26">
        <v>142</v>
      </c>
      <c r="P144" s="28">
        <f t="shared" si="11"/>
        <v>0.29098360655737704</v>
      </c>
    </row>
    <row r="145" spans="1:16">
      <c r="A145" s="18">
        <v>10050</v>
      </c>
      <c r="B145" t="s">
        <v>320</v>
      </c>
      <c r="C145" t="s">
        <v>664</v>
      </c>
      <c r="D145" t="s">
        <v>665</v>
      </c>
      <c r="E145" s="11">
        <v>2785091.6949999998</v>
      </c>
      <c r="F145" s="11">
        <v>1792884.9480000001</v>
      </c>
      <c r="G145" s="9">
        <v>488.322</v>
      </c>
      <c r="H145" s="9">
        <v>453.22699999999998</v>
      </c>
      <c r="I145" s="2" t="s">
        <v>92</v>
      </c>
      <c r="J145" s="9">
        <v>453.11199950999998</v>
      </c>
      <c r="K145" s="25">
        <f t="shared" si="8"/>
        <v>-0.1150004899999999</v>
      </c>
      <c r="L145" s="25">
        <f t="shared" si="9"/>
        <v>1.3225112700240077E-2</v>
      </c>
      <c r="N145" s="28">
        <f t="shared" si="10"/>
        <v>0.1150004899999999</v>
      </c>
      <c r="O145" s="26">
        <v>143</v>
      </c>
      <c r="P145" s="28">
        <f t="shared" si="11"/>
        <v>0.29303278688524592</v>
      </c>
    </row>
    <row r="146" spans="1:16">
      <c r="A146" s="18">
        <v>10021</v>
      </c>
      <c r="B146" t="s">
        <v>320</v>
      </c>
      <c r="C146" t="s">
        <v>606</v>
      </c>
      <c r="D146" t="s">
        <v>607</v>
      </c>
      <c r="E146" s="11">
        <v>2788133.1490000002</v>
      </c>
      <c r="F146" s="11">
        <v>1792496.6329999999</v>
      </c>
      <c r="G146" s="9">
        <v>544.38400000000001</v>
      </c>
      <c r="H146" s="9">
        <v>509.173</v>
      </c>
      <c r="I146" s="2" t="s">
        <v>92</v>
      </c>
      <c r="J146" s="9">
        <v>509.28866577000002</v>
      </c>
      <c r="K146" s="25">
        <f t="shared" si="8"/>
        <v>0.11566577000002098</v>
      </c>
      <c r="L146" s="25">
        <f t="shared" si="9"/>
        <v>1.3378570349697754E-2</v>
      </c>
      <c r="N146" s="28">
        <f t="shared" si="10"/>
        <v>0.11566577000002098</v>
      </c>
      <c r="O146" s="26">
        <v>144</v>
      </c>
      <c r="P146" s="28">
        <f t="shared" si="11"/>
        <v>0.29508196721311475</v>
      </c>
    </row>
    <row r="147" spans="1:16">
      <c r="A147" s="13">
        <v>6010</v>
      </c>
      <c r="B147" s="30" t="s">
        <v>402</v>
      </c>
      <c r="C147" s="28" t="s">
        <v>1060</v>
      </c>
      <c r="D147" s="28" t="s">
        <v>1061</v>
      </c>
      <c r="E147" s="11">
        <v>2771378.8229999999</v>
      </c>
      <c r="F147" s="11">
        <v>1680675.476</v>
      </c>
      <c r="G147" s="9">
        <v>277.44200000000001</v>
      </c>
      <c r="H147" s="9">
        <v>253.12219999999999</v>
      </c>
      <c r="I147" s="30" t="s">
        <v>284</v>
      </c>
      <c r="J147" s="9">
        <v>253.23829651</v>
      </c>
      <c r="K147" s="25">
        <f t="shared" si="8"/>
        <v>0.11609651000000554</v>
      </c>
      <c r="L147" s="25">
        <f t="shared" si="9"/>
        <v>1.3478399634181387E-2</v>
      </c>
      <c r="N147" s="28">
        <f t="shared" si="10"/>
        <v>0.11609651000000554</v>
      </c>
      <c r="O147" s="26">
        <v>145</v>
      </c>
      <c r="P147" s="28">
        <f t="shared" si="11"/>
        <v>0.29713114754098363</v>
      </c>
    </row>
    <row r="148" spans="1:16">
      <c r="A148" s="18">
        <v>10007</v>
      </c>
      <c r="B148" t="s">
        <v>320</v>
      </c>
      <c r="C148" t="s">
        <v>578</v>
      </c>
      <c r="D148" t="s">
        <v>579</v>
      </c>
      <c r="E148" s="11">
        <v>2790063.6349999998</v>
      </c>
      <c r="F148" s="11">
        <v>1793751.122</v>
      </c>
      <c r="G148" s="9">
        <v>595.11199999999997</v>
      </c>
      <c r="H148" s="9">
        <v>559.66899999999998</v>
      </c>
      <c r="I148" s="2" t="s">
        <v>92</v>
      </c>
      <c r="J148" s="9">
        <v>559.78625488</v>
      </c>
      <c r="K148" s="25">
        <f t="shared" si="8"/>
        <v>0.1172548800000186</v>
      </c>
      <c r="L148" s="25">
        <f t="shared" si="9"/>
        <v>1.3748706883818762E-2</v>
      </c>
      <c r="N148" s="28">
        <f t="shared" si="10"/>
        <v>0.1172548800000186</v>
      </c>
      <c r="O148" s="26">
        <v>146</v>
      </c>
      <c r="P148" s="28">
        <f t="shared" si="11"/>
        <v>0.29918032786885246</v>
      </c>
    </row>
    <row r="149" spans="1:16">
      <c r="A149" s="31" t="s">
        <v>394</v>
      </c>
      <c r="B149" s="30" t="s">
        <v>320</v>
      </c>
      <c r="C149" s="30" t="s">
        <v>396</v>
      </c>
      <c r="D149" s="30" t="s">
        <v>397</v>
      </c>
      <c r="E149" s="11">
        <v>2874425.1677999999</v>
      </c>
      <c r="F149" s="11">
        <v>2099609.5145999999</v>
      </c>
      <c r="G149" s="9">
        <v>3016.62</v>
      </c>
      <c r="H149" s="9">
        <v>2959.3049999999998</v>
      </c>
      <c r="I149" s="2" t="s">
        <v>67</v>
      </c>
      <c r="J149" s="9">
        <v>2959.4223632799999</v>
      </c>
      <c r="K149" s="25">
        <f t="shared" si="8"/>
        <v>0.11736328000006324</v>
      </c>
      <c r="L149" s="25">
        <f t="shared" si="9"/>
        <v>1.3774139492373244E-2</v>
      </c>
      <c r="N149" s="28">
        <f t="shared" si="10"/>
        <v>0.11736328000006324</v>
      </c>
      <c r="O149" s="26">
        <v>147</v>
      </c>
      <c r="P149" s="28">
        <f t="shared" si="11"/>
        <v>0.30122950819672129</v>
      </c>
    </row>
    <row r="150" spans="1:16">
      <c r="A150" s="31" t="s">
        <v>316</v>
      </c>
      <c r="B150" t="s">
        <v>320</v>
      </c>
      <c r="C150" s="30" t="s">
        <v>353</v>
      </c>
      <c r="D150" s="30" t="s">
        <v>354</v>
      </c>
      <c r="E150" s="11">
        <v>2743555.9147000001</v>
      </c>
      <c r="F150" s="11">
        <v>1809011.3344000001</v>
      </c>
      <c r="G150" s="9">
        <v>81.38</v>
      </c>
      <c r="H150" s="9">
        <v>46.26</v>
      </c>
      <c r="I150" s="2" t="s">
        <v>92</v>
      </c>
      <c r="J150" s="9">
        <v>46.14120483</v>
      </c>
      <c r="K150" s="25">
        <f t="shared" si="8"/>
        <v>-0.11879516999999851</v>
      </c>
      <c r="L150" s="25">
        <f t="shared" si="9"/>
        <v>1.4112292415328544E-2</v>
      </c>
      <c r="N150" s="28">
        <f t="shared" si="10"/>
        <v>0.11879516999999851</v>
      </c>
      <c r="O150" s="26">
        <v>148</v>
      </c>
      <c r="P150" s="28">
        <f t="shared" si="11"/>
        <v>0.30327868852459017</v>
      </c>
    </row>
    <row r="151" spans="1:16">
      <c r="A151" s="18">
        <v>10054</v>
      </c>
      <c r="B151" t="s">
        <v>320</v>
      </c>
      <c r="C151" t="s">
        <v>672</v>
      </c>
      <c r="D151" t="s">
        <v>673</v>
      </c>
      <c r="E151" s="11">
        <v>2785079.4810000001</v>
      </c>
      <c r="F151" s="11">
        <v>1793813.2220000001</v>
      </c>
      <c r="G151" s="9">
        <v>489.69</v>
      </c>
      <c r="H151" s="9">
        <v>454.5</v>
      </c>
      <c r="I151" s="2" t="s">
        <v>92</v>
      </c>
      <c r="J151" s="9">
        <v>454.38098144999998</v>
      </c>
      <c r="K151" s="25">
        <f t="shared" si="8"/>
        <v>-0.11901855000002115</v>
      </c>
      <c r="L151" s="25">
        <f t="shared" si="9"/>
        <v>1.4165415244107535E-2</v>
      </c>
      <c r="N151" s="28">
        <f t="shared" si="10"/>
        <v>0.11901855000002115</v>
      </c>
      <c r="O151" s="26">
        <v>149</v>
      </c>
      <c r="P151" s="28">
        <f t="shared" si="11"/>
        <v>0.30532786885245899</v>
      </c>
    </row>
    <row r="152" spans="1:16">
      <c r="A152" s="18">
        <v>11046</v>
      </c>
      <c r="B152" t="s">
        <v>402</v>
      </c>
      <c r="C152" t="s">
        <v>766</v>
      </c>
      <c r="D152" t="s">
        <v>767</v>
      </c>
      <c r="E152" s="11">
        <v>2767077.6609999998</v>
      </c>
      <c r="F152" s="11">
        <v>1688982.348</v>
      </c>
      <c r="G152" s="9">
        <v>238.798</v>
      </c>
      <c r="H152" s="9">
        <v>213.911</v>
      </c>
      <c r="I152" s="2" t="s">
        <v>92</v>
      </c>
      <c r="J152" s="9">
        <v>213.7902832</v>
      </c>
      <c r="K152" s="25">
        <f t="shared" si="8"/>
        <v>-0.12071679999999674</v>
      </c>
      <c r="L152" s="25">
        <f t="shared" si="9"/>
        <v>1.4572545802239212E-2</v>
      </c>
      <c r="N152" s="28">
        <f t="shared" si="10"/>
        <v>0.12071679999999674</v>
      </c>
      <c r="O152" s="26">
        <v>150</v>
      </c>
      <c r="P152" s="28">
        <f t="shared" si="11"/>
        <v>0.30737704918032788</v>
      </c>
    </row>
    <row r="153" spans="1:16">
      <c r="A153" s="13">
        <v>5018</v>
      </c>
      <c r="B153" t="s">
        <v>320</v>
      </c>
      <c r="C153" t="s">
        <v>1036</v>
      </c>
      <c r="D153" t="s">
        <v>1037</v>
      </c>
      <c r="E153" s="11">
        <v>2863673.4709999999</v>
      </c>
      <c r="F153" s="11">
        <v>2075944.673</v>
      </c>
      <c r="G153" s="9">
        <v>2928.2339999999999</v>
      </c>
      <c r="H153" s="9">
        <v>2870.9137000000001</v>
      </c>
      <c r="I153" s="30" t="s">
        <v>50</v>
      </c>
      <c r="J153" s="9">
        <v>2870.79296875</v>
      </c>
      <c r="K153" s="25">
        <f t="shared" si="8"/>
        <v>-0.12073125000006257</v>
      </c>
      <c r="L153" s="25">
        <f t="shared" si="9"/>
        <v>1.4576034726577609E-2</v>
      </c>
      <c r="N153" s="28">
        <f t="shared" si="10"/>
        <v>0.12073125000006257</v>
      </c>
      <c r="O153" s="26">
        <v>151</v>
      </c>
      <c r="P153" s="28">
        <f t="shared" si="11"/>
        <v>0.3094262295081967</v>
      </c>
    </row>
    <row r="154" spans="1:16">
      <c r="A154" s="30" t="s">
        <v>1203</v>
      </c>
      <c r="B154" s="30" t="s">
        <v>402</v>
      </c>
      <c r="C154" s="30" t="s">
        <v>1204</v>
      </c>
      <c r="D154" s="30" t="s">
        <v>1205</v>
      </c>
      <c r="E154" s="11">
        <v>2836587.0310999998</v>
      </c>
      <c r="F154" s="11">
        <v>1727763.9502000001</v>
      </c>
      <c r="G154" s="9">
        <v>2123.27</v>
      </c>
      <c r="H154" s="9">
        <v>2088.7919999999999</v>
      </c>
      <c r="I154" s="2" t="s">
        <v>284</v>
      </c>
      <c r="J154" s="9">
        <v>2088.6684570299999</v>
      </c>
      <c r="K154" s="25">
        <f t="shared" si="8"/>
        <v>-0.12354297000001679</v>
      </c>
      <c r="L154" s="25">
        <f t="shared" si="9"/>
        <v>1.5262865436425049E-2</v>
      </c>
      <c r="N154" s="28">
        <f t="shared" si="10"/>
        <v>0.12354297000001679</v>
      </c>
      <c r="O154" s="26">
        <v>152</v>
      </c>
      <c r="P154" s="28">
        <f t="shared" si="11"/>
        <v>0.31147540983606559</v>
      </c>
    </row>
    <row r="155" spans="1:16">
      <c r="A155" s="18">
        <v>11022</v>
      </c>
      <c r="B155" t="s">
        <v>402</v>
      </c>
      <c r="C155" t="s">
        <v>720</v>
      </c>
      <c r="D155" t="s">
        <v>721</v>
      </c>
      <c r="E155" s="11">
        <v>2769498.1839999999</v>
      </c>
      <c r="F155" s="11">
        <v>1686852.3089999999</v>
      </c>
      <c r="G155" s="9">
        <v>259.08600000000001</v>
      </c>
      <c r="H155" s="9">
        <v>234.303</v>
      </c>
      <c r="I155" s="2" t="s">
        <v>92</v>
      </c>
      <c r="J155" s="9">
        <v>234.17912292</v>
      </c>
      <c r="K155" s="25">
        <f t="shared" si="8"/>
        <v>-0.12387707999999975</v>
      </c>
      <c r="L155" s="25">
        <f t="shared" si="9"/>
        <v>1.5345530949326338E-2</v>
      </c>
      <c r="N155" s="28">
        <f t="shared" si="10"/>
        <v>0.12387707999999975</v>
      </c>
      <c r="O155" s="26">
        <v>153</v>
      </c>
      <c r="P155" s="28">
        <f t="shared" si="11"/>
        <v>0.31352459016393441</v>
      </c>
    </row>
    <row r="156" spans="1:16">
      <c r="A156" s="18">
        <v>11023</v>
      </c>
      <c r="B156" t="s">
        <v>402</v>
      </c>
      <c r="C156" t="s">
        <v>722</v>
      </c>
      <c r="D156" t="s">
        <v>723</v>
      </c>
      <c r="E156" s="11">
        <v>2769660.4550000001</v>
      </c>
      <c r="F156" s="11">
        <v>1686651.87</v>
      </c>
      <c r="G156" s="9">
        <v>262.012</v>
      </c>
      <c r="H156" s="9">
        <v>237.24100000000001</v>
      </c>
      <c r="I156" s="2" t="s">
        <v>92</v>
      </c>
      <c r="J156" s="9">
        <v>237.11567688</v>
      </c>
      <c r="K156" s="25">
        <f t="shared" si="8"/>
        <v>-0.12532312000001866</v>
      </c>
      <c r="L156" s="25">
        <f t="shared" si="9"/>
        <v>1.5705884406539077E-2</v>
      </c>
      <c r="N156" s="28">
        <f t="shared" si="10"/>
        <v>0.12532312000001866</v>
      </c>
      <c r="O156" s="26">
        <v>154</v>
      </c>
      <c r="P156" s="28">
        <f t="shared" si="11"/>
        <v>0.3155737704918033</v>
      </c>
    </row>
    <row r="157" spans="1:16">
      <c r="A157" s="31" t="s">
        <v>310</v>
      </c>
      <c r="B157" t="s">
        <v>320</v>
      </c>
      <c r="C157" s="30" t="s">
        <v>341</v>
      </c>
      <c r="D157" s="30" t="s">
        <v>342</v>
      </c>
      <c r="E157" s="11">
        <v>2749316.7559000002</v>
      </c>
      <c r="F157" s="11">
        <v>1827106.4626</v>
      </c>
      <c r="G157" s="9">
        <v>92.95</v>
      </c>
      <c r="H157" s="9">
        <v>55.87</v>
      </c>
      <c r="I157" s="2" t="s">
        <v>92</v>
      </c>
      <c r="J157" s="9">
        <v>55.743560789999997</v>
      </c>
      <c r="K157" s="25">
        <f t="shared" si="8"/>
        <v>-0.12643921000000091</v>
      </c>
      <c r="L157" s="25">
        <f t="shared" si="9"/>
        <v>1.5986873825424332E-2</v>
      </c>
      <c r="N157" s="28">
        <f t="shared" si="10"/>
        <v>0.12643921000000091</v>
      </c>
      <c r="O157" s="26">
        <v>155</v>
      </c>
      <c r="P157" s="28">
        <f t="shared" si="11"/>
        <v>0.31762295081967212</v>
      </c>
    </row>
    <row r="158" spans="1:16">
      <c r="A158" s="18">
        <v>11007</v>
      </c>
      <c r="B158" t="s">
        <v>402</v>
      </c>
      <c r="C158" t="s">
        <v>690</v>
      </c>
      <c r="D158" t="s">
        <v>691</v>
      </c>
      <c r="E158" s="11">
        <v>2767852.58</v>
      </c>
      <c r="F158" s="11">
        <v>1686748.6950000001</v>
      </c>
      <c r="G158" s="9">
        <v>227.90199999999999</v>
      </c>
      <c r="H158" s="9">
        <v>203.18899999999999</v>
      </c>
      <c r="I158" s="2" t="s">
        <v>92</v>
      </c>
      <c r="J158" s="9">
        <v>203.0622406</v>
      </c>
      <c r="K158" s="25">
        <f t="shared" si="8"/>
        <v>-0.12675939999999741</v>
      </c>
      <c r="L158" s="25">
        <f t="shared" si="9"/>
        <v>1.6067945488359343E-2</v>
      </c>
      <c r="N158" s="28">
        <f t="shared" si="10"/>
        <v>0.12675939999999741</v>
      </c>
      <c r="O158" s="26">
        <v>156</v>
      </c>
      <c r="P158" s="28">
        <f t="shared" si="11"/>
        <v>0.31967213114754101</v>
      </c>
    </row>
    <row r="159" spans="1:16">
      <c r="A159" s="18">
        <v>11043</v>
      </c>
      <c r="B159" t="s">
        <v>402</v>
      </c>
      <c r="C159" t="s">
        <v>760</v>
      </c>
      <c r="D159" t="s">
        <v>761</v>
      </c>
      <c r="E159" s="11">
        <v>2766735.5410000002</v>
      </c>
      <c r="F159" s="11">
        <v>1689401.2819999999</v>
      </c>
      <c r="G159" s="9">
        <v>240.22200000000001</v>
      </c>
      <c r="H159" s="9">
        <v>215.30799999999999</v>
      </c>
      <c r="I159" s="2" t="s">
        <v>92</v>
      </c>
      <c r="J159" s="9">
        <v>215.18107605</v>
      </c>
      <c r="K159" s="25">
        <f t="shared" si="8"/>
        <v>-0.12692394999999124</v>
      </c>
      <c r="L159" s="25">
        <f t="shared" si="9"/>
        <v>1.6109689083600276E-2</v>
      </c>
      <c r="N159" s="28">
        <f t="shared" si="10"/>
        <v>0.12692394999999124</v>
      </c>
      <c r="O159" s="26">
        <v>157</v>
      </c>
      <c r="P159" s="28">
        <f t="shared" si="11"/>
        <v>0.32172131147540983</v>
      </c>
    </row>
    <row r="160" spans="1:16">
      <c r="A160" s="13">
        <v>8019</v>
      </c>
      <c r="B160" t="s">
        <v>320</v>
      </c>
      <c r="C160" t="s">
        <v>1118</v>
      </c>
      <c r="D160" t="s">
        <v>1119</v>
      </c>
      <c r="E160" s="11">
        <v>2781061.6230000001</v>
      </c>
      <c r="F160" s="11">
        <v>1798723.3670000001</v>
      </c>
      <c r="G160" s="9">
        <v>293.346</v>
      </c>
      <c r="H160" s="9">
        <v>257.83150000000001</v>
      </c>
      <c r="I160" s="30" t="s">
        <v>60</v>
      </c>
      <c r="J160" s="9">
        <v>257.96218871999997</v>
      </c>
      <c r="K160" s="25">
        <f t="shared" si="8"/>
        <v>0.13068871999996645</v>
      </c>
      <c r="L160" s="25">
        <f t="shared" si="9"/>
        <v>1.7079541535229632E-2</v>
      </c>
      <c r="N160" s="28">
        <f t="shared" si="10"/>
        <v>0.13068871999996645</v>
      </c>
      <c r="O160" s="26">
        <v>158</v>
      </c>
      <c r="P160" s="28">
        <f t="shared" si="11"/>
        <v>0.32377049180327871</v>
      </c>
    </row>
    <row r="161" spans="1:16">
      <c r="A161" s="18">
        <v>11054</v>
      </c>
      <c r="B161" t="s">
        <v>402</v>
      </c>
      <c r="C161" t="s">
        <v>782</v>
      </c>
      <c r="D161" t="s">
        <v>783</v>
      </c>
      <c r="E161" s="11">
        <v>2767116.43</v>
      </c>
      <c r="F161" s="11">
        <v>1687340.527</v>
      </c>
      <c r="G161" s="9">
        <v>232.251</v>
      </c>
      <c r="H161" s="9">
        <v>207.512</v>
      </c>
      <c r="I161" s="2" t="s">
        <v>92</v>
      </c>
      <c r="J161" s="9">
        <v>207.38058472</v>
      </c>
      <c r="K161" s="25">
        <f t="shared" si="8"/>
        <v>-0.1314152799999988</v>
      </c>
      <c r="L161" s="25">
        <f t="shared" si="9"/>
        <v>1.7269975817478085E-2</v>
      </c>
      <c r="N161" s="28">
        <f t="shared" si="10"/>
        <v>0.1314152799999988</v>
      </c>
      <c r="O161" s="26">
        <v>159</v>
      </c>
      <c r="P161" s="28">
        <f t="shared" si="11"/>
        <v>0.32581967213114754</v>
      </c>
    </row>
    <row r="162" spans="1:16">
      <c r="A162" s="18">
        <v>11000</v>
      </c>
      <c r="B162" t="s">
        <v>402</v>
      </c>
      <c r="C162" t="s">
        <v>676</v>
      </c>
      <c r="D162" t="s">
        <v>677</v>
      </c>
      <c r="E162" s="11">
        <v>2767722.1680000001</v>
      </c>
      <c r="F162" s="11">
        <v>1687663.449</v>
      </c>
      <c r="G162" s="9">
        <v>231.44800000000001</v>
      </c>
      <c r="H162" s="9">
        <v>206.65799999999999</v>
      </c>
      <c r="I162" s="2" t="s">
        <v>92</v>
      </c>
      <c r="J162" s="9">
        <v>206.52555846999999</v>
      </c>
      <c r="K162" s="25">
        <f t="shared" si="8"/>
        <v>-0.13244152999999415</v>
      </c>
      <c r="L162" s="25">
        <f t="shared" si="9"/>
        <v>1.7540758868739348E-2</v>
      </c>
      <c r="N162" s="28">
        <f t="shared" si="10"/>
        <v>0.13244152999999415</v>
      </c>
      <c r="O162" s="26">
        <v>160</v>
      </c>
      <c r="P162" s="28">
        <f t="shared" si="11"/>
        <v>0.32786885245901637</v>
      </c>
    </row>
    <row r="163" spans="1:16">
      <c r="A163" s="13">
        <v>6011</v>
      </c>
      <c r="B163" s="30" t="s">
        <v>402</v>
      </c>
      <c r="C163" s="28" t="s">
        <v>1062</v>
      </c>
      <c r="D163" s="28" t="s">
        <v>1063</v>
      </c>
      <c r="E163" s="11">
        <v>2759813.7590000001</v>
      </c>
      <c r="F163" s="11">
        <v>1672303.8060000001</v>
      </c>
      <c r="G163" s="9">
        <v>197.10499999999999</v>
      </c>
      <c r="H163" s="9">
        <v>173.8322</v>
      </c>
      <c r="I163" s="30" t="s">
        <v>284</v>
      </c>
      <c r="J163" s="9">
        <v>173.96470642</v>
      </c>
      <c r="K163" s="25">
        <f t="shared" si="8"/>
        <v>0.13250641999999857</v>
      </c>
      <c r="L163" s="25">
        <f t="shared" si="9"/>
        <v>1.7557951341216019E-2</v>
      </c>
      <c r="N163" s="28">
        <f t="shared" si="10"/>
        <v>0.13250641999999857</v>
      </c>
      <c r="O163" s="26">
        <v>161</v>
      </c>
      <c r="P163" s="28">
        <f t="shared" si="11"/>
        <v>0.32991803278688525</v>
      </c>
    </row>
    <row r="164" spans="1:16">
      <c r="A164" s="18">
        <v>11038</v>
      </c>
      <c r="B164" t="s">
        <v>402</v>
      </c>
      <c r="C164" t="s">
        <v>750</v>
      </c>
      <c r="D164" t="s">
        <v>751</v>
      </c>
      <c r="E164" s="11">
        <v>2767793.2480000001</v>
      </c>
      <c r="F164" s="11">
        <v>1688675.007</v>
      </c>
      <c r="G164" s="9">
        <v>230.727</v>
      </c>
      <c r="H164" s="9">
        <v>205.84299999999999</v>
      </c>
      <c r="I164" s="2" t="s">
        <v>92</v>
      </c>
      <c r="J164" s="9">
        <v>205.70999146</v>
      </c>
      <c r="K164" s="25">
        <f t="shared" si="8"/>
        <v>-0.13300853999999163</v>
      </c>
      <c r="L164" s="25">
        <f t="shared" si="9"/>
        <v>1.7691271712929373E-2</v>
      </c>
      <c r="N164" s="28">
        <f t="shared" si="10"/>
        <v>0.13300853999999163</v>
      </c>
      <c r="O164" s="26">
        <v>162</v>
      </c>
      <c r="P164" s="28">
        <f t="shared" si="11"/>
        <v>0.33196721311475408</v>
      </c>
    </row>
    <row r="165" spans="1:16">
      <c r="A165" s="13">
        <v>9018</v>
      </c>
      <c r="B165" t="s">
        <v>320</v>
      </c>
      <c r="C165" t="s">
        <v>23</v>
      </c>
      <c r="D165" t="s">
        <v>24</v>
      </c>
      <c r="E165" s="11">
        <v>2860395.6609999998</v>
      </c>
      <c r="F165" s="11">
        <v>2069565.2420000001</v>
      </c>
      <c r="G165" s="9">
        <v>2716.4659999999999</v>
      </c>
      <c r="H165" s="9">
        <v>2659.2381999999998</v>
      </c>
      <c r="I165" s="30" t="s">
        <v>67</v>
      </c>
      <c r="J165" s="9">
        <v>2659.1044921900002</v>
      </c>
      <c r="K165" s="25">
        <f t="shared" si="8"/>
        <v>-0.13370780999957788</v>
      </c>
      <c r="L165" s="25">
        <f t="shared" si="9"/>
        <v>1.7877778454883218E-2</v>
      </c>
      <c r="N165" s="28">
        <f t="shared" si="10"/>
        <v>0.13370780999957788</v>
      </c>
      <c r="O165" s="26">
        <v>163</v>
      </c>
      <c r="P165" s="28">
        <f t="shared" si="11"/>
        <v>0.33401639344262296</v>
      </c>
    </row>
    <row r="166" spans="1:16">
      <c r="A166" s="18">
        <v>10034</v>
      </c>
      <c r="B166" t="s">
        <v>320</v>
      </c>
      <c r="C166" t="s">
        <v>632</v>
      </c>
      <c r="D166" t="s">
        <v>633</v>
      </c>
      <c r="E166" s="11">
        <v>2786002.8990000002</v>
      </c>
      <c r="F166" s="11">
        <v>1793209.791</v>
      </c>
      <c r="G166" s="9">
        <v>498.26799999999997</v>
      </c>
      <c r="H166" s="9">
        <v>463.09399999999999</v>
      </c>
      <c r="I166" s="2" t="s">
        <v>92</v>
      </c>
      <c r="J166" s="9">
        <v>462.95941162000003</v>
      </c>
      <c r="K166" s="25">
        <f t="shared" si="8"/>
        <v>-0.13458837999996831</v>
      </c>
      <c r="L166" s="25">
        <f t="shared" si="9"/>
        <v>1.8114032031015869E-2</v>
      </c>
      <c r="N166" s="28">
        <f t="shared" si="10"/>
        <v>0.13458837999996831</v>
      </c>
      <c r="O166" s="26">
        <v>164</v>
      </c>
      <c r="P166" s="28">
        <f t="shared" si="11"/>
        <v>0.33606557377049179</v>
      </c>
    </row>
    <row r="167" spans="1:16">
      <c r="A167" s="30" t="s">
        <v>1206</v>
      </c>
      <c r="B167" s="30" t="s">
        <v>402</v>
      </c>
      <c r="C167" s="30" t="s">
        <v>1207</v>
      </c>
      <c r="D167" s="30" t="s">
        <v>1208</v>
      </c>
      <c r="E167" s="11">
        <v>2836483.7020999999</v>
      </c>
      <c r="F167" s="11">
        <v>1727949.7858</v>
      </c>
      <c r="G167" s="9">
        <v>2112.71</v>
      </c>
      <c r="H167" s="9">
        <v>2078.1640000000002</v>
      </c>
      <c r="I167" s="2" t="s">
        <v>284</v>
      </c>
      <c r="J167" s="9">
        <v>2078.2988281299999</v>
      </c>
      <c r="K167" s="25">
        <f t="shared" si="8"/>
        <v>0.13482812999973248</v>
      </c>
      <c r="L167" s="25">
        <f t="shared" si="9"/>
        <v>1.8178624639224761E-2</v>
      </c>
      <c r="N167" s="28">
        <f t="shared" si="10"/>
        <v>0.13482812999973248</v>
      </c>
      <c r="O167" s="26">
        <v>165</v>
      </c>
      <c r="P167" s="28">
        <f t="shared" si="11"/>
        <v>0.33811475409836067</v>
      </c>
    </row>
    <row r="168" spans="1:16">
      <c r="A168" s="18">
        <v>11024</v>
      </c>
      <c r="B168" t="s">
        <v>402</v>
      </c>
      <c r="C168" t="s">
        <v>724</v>
      </c>
      <c r="D168" t="s">
        <v>725</v>
      </c>
      <c r="E168" s="11">
        <v>2769846.7409999999</v>
      </c>
      <c r="F168" s="11">
        <v>1686439.7520000001</v>
      </c>
      <c r="G168" s="9">
        <v>266.834</v>
      </c>
      <c r="H168" s="9">
        <v>242.07499999999999</v>
      </c>
      <c r="I168" s="2" t="s">
        <v>92</v>
      </c>
      <c r="J168" s="9">
        <v>241.93865966999999</v>
      </c>
      <c r="K168" s="25">
        <f t="shared" si="8"/>
        <v>-0.1363403299999959</v>
      </c>
      <c r="L168" s="25">
        <f t="shared" si="9"/>
        <v>1.8588685584507783E-2</v>
      </c>
      <c r="N168" s="28">
        <f t="shared" si="10"/>
        <v>0.1363403299999959</v>
      </c>
      <c r="O168" s="26">
        <v>166</v>
      </c>
      <c r="P168" s="28">
        <f t="shared" si="11"/>
        <v>0.3401639344262295</v>
      </c>
    </row>
    <row r="169" spans="1:16">
      <c r="A169" s="31" t="s">
        <v>211</v>
      </c>
      <c r="B169" t="s">
        <v>216</v>
      </c>
      <c r="C169" s="30" t="s">
        <v>221</v>
      </c>
      <c r="D169" s="30" t="s">
        <v>222</v>
      </c>
      <c r="E169" s="11">
        <v>3040596.8895999999</v>
      </c>
      <c r="F169" s="11">
        <v>1623172.5035999999</v>
      </c>
      <c r="G169" s="9">
        <v>385.16</v>
      </c>
      <c r="H169" s="9">
        <v>352.80500000000001</v>
      </c>
      <c r="I169" s="2" t="s">
        <v>60</v>
      </c>
      <c r="J169" s="9">
        <v>352.66744994999999</v>
      </c>
      <c r="K169" s="25">
        <f t="shared" si="8"/>
        <v>-0.13755005000001574</v>
      </c>
      <c r="L169" s="25">
        <f t="shared" si="9"/>
        <v>1.8920016255006833E-2</v>
      </c>
      <c r="N169" s="28">
        <f t="shared" si="10"/>
        <v>0.13755005000001574</v>
      </c>
      <c r="O169" s="26">
        <v>167</v>
      </c>
      <c r="P169" s="28">
        <f t="shared" si="11"/>
        <v>0.34221311475409838</v>
      </c>
    </row>
    <row r="170" spans="1:16">
      <c r="A170" s="18">
        <v>10004</v>
      </c>
      <c r="B170" t="s">
        <v>320</v>
      </c>
      <c r="C170" t="s">
        <v>572</v>
      </c>
      <c r="D170" t="s">
        <v>573</v>
      </c>
      <c r="E170" s="11">
        <v>2789028.7459999998</v>
      </c>
      <c r="F170" s="11">
        <v>1793530.1440000001</v>
      </c>
      <c r="G170" s="9">
        <v>592.053</v>
      </c>
      <c r="H170" s="9">
        <v>556.68799999999999</v>
      </c>
      <c r="I170" s="2" t="s">
        <v>92</v>
      </c>
      <c r="J170" s="9">
        <v>556.82647704999999</v>
      </c>
      <c r="K170" s="25">
        <f t="shared" si="8"/>
        <v>0.13847705000000587</v>
      </c>
      <c r="L170" s="25">
        <f t="shared" si="9"/>
        <v>1.9175893376704126E-2</v>
      </c>
      <c r="N170" s="28">
        <f t="shared" si="10"/>
        <v>0.13847705000000587</v>
      </c>
      <c r="O170" s="26">
        <v>168</v>
      </c>
      <c r="P170" s="28">
        <f t="shared" si="11"/>
        <v>0.34426229508196721</v>
      </c>
    </row>
    <row r="171" spans="1:16">
      <c r="A171" s="18">
        <v>12004</v>
      </c>
      <c r="B171" t="s">
        <v>253</v>
      </c>
      <c r="C171" t="s">
        <v>802</v>
      </c>
      <c r="D171" t="s">
        <v>803</v>
      </c>
      <c r="E171" s="11">
        <v>2712195.1150000002</v>
      </c>
      <c r="F171" s="11">
        <v>1637092.298</v>
      </c>
      <c r="G171" s="9">
        <v>230.876</v>
      </c>
      <c r="H171" s="9">
        <v>210.435</v>
      </c>
      <c r="I171" s="2" t="s">
        <v>92</v>
      </c>
      <c r="J171" s="9">
        <v>210.29389954000001</v>
      </c>
      <c r="K171" s="25">
        <f t="shared" si="8"/>
        <v>-0.14110045999998988</v>
      </c>
      <c r="L171" s="25">
        <f t="shared" si="9"/>
        <v>1.9909339812208743E-2</v>
      </c>
      <c r="N171" s="28">
        <f t="shared" si="10"/>
        <v>0.14110045999998988</v>
      </c>
      <c r="O171" s="26">
        <v>169</v>
      </c>
      <c r="P171" s="28">
        <f t="shared" si="11"/>
        <v>0.34631147540983609</v>
      </c>
    </row>
    <row r="172" spans="1:16">
      <c r="A172" s="18">
        <v>10020</v>
      </c>
      <c r="B172" t="s">
        <v>320</v>
      </c>
      <c r="C172" s="28" t="s">
        <v>604</v>
      </c>
      <c r="D172" s="28" t="s">
        <v>605</v>
      </c>
      <c r="E172" s="11">
        <v>2788136.3339999998</v>
      </c>
      <c r="F172" s="11">
        <v>1792785.754</v>
      </c>
      <c r="G172" s="9">
        <v>559.85</v>
      </c>
      <c r="H172" s="9">
        <v>524.60900000000004</v>
      </c>
      <c r="I172" s="2" t="s">
        <v>92</v>
      </c>
      <c r="J172" s="9">
        <v>524.75018310999997</v>
      </c>
      <c r="K172" s="25">
        <f t="shared" si="8"/>
        <v>0.141183109999929</v>
      </c>
      <c r="L172" s="25">
        <f t="shared" si="9"/>
        <v>1.9932670549252053E-2</v>
      </c>
      <c r="N172" s="28">
        <f t="shared" si="10"/>
        <v>0.141183109999929</v>
      </c>
      <c r="O172" s="26">
        <v>170</v>
      </c>
      <c r="P172" s="28">
        <f t="shared" si="11"/>
        <v>0.34836065573770492</v>
      </c>
    </row>
    <row r="173" spans="1:16">
      <c r="A173" s="13">
        <v>5013</v>
      </c>
      <c r="B173" s="30" t="s">
        <v>253</v>
      </c>
      <c r="C173" t="s">
        <v>1026</v>
      </c>
      <c r="D173" t="s">
        <v>1027</v>
      </c>
      <c r="E173" s="11">
        <v>2714874.4750000001</v>
      </c>
      <c r="F173" s="11">
        <v>1637138.55</v>
      </c>
      <c r="G173" s="9">
        <v>223.38900000000001</v>
      </c>
      <c r="H173" s="9">
        <v>202.96639999999999</v>
      </c>
      <c r="I173" s="30" t="s">
        <v>50</v>
      </c>
      <c r="J173" s="9">
        <v>202.82489014000001</v>
      </c>
      <c r="K173" s="25">
        <f t="shared" si="8"/>
        <v>-0.14150985999998511</v>
      </c>
      <c r="L173" s="25">
        <f t="shared" si="9"/>
        <v>2.0025040477215386E-2</v>
      </c>
      <c r="N173" s="28">
        <f t="shared" si="10"/>
        <v>0.14150985999998511</v>
      </c>
      <c r="O173" s="26">
        <v>171</v>
      </c>
      <c r="P173" s="28">
        <f t="shared" si="11"/>
        <v>0.35040983606557374</v>
      </c>
    </row>
    <row r="174" spans="1:16">
      <c r="A174" s="18">
        <v>10019</v>
      </c>
      <c r="B174" t="s">
        <v>320</v>
      </c>
      <c r="C174" s="28" t="s">
        <v>602</v>
      </c>
      <c r="D174" s="28" t="s">
        <v>603</v>
      </c>
      <c r="E174" s="11">
        <v>2788140.4649999999</v>
      </c>
      <c r="F174" s="11">
        <v>1793069.754</v>
      </c>
      <c r="G174" s="9">
        <v>574.99900000000002</v>
      </c>
      <c r="H174" s="9">
        <v>539.72799999999995</v>
      </c>
      <c r="I174" s="2" t="s">
        <v>92</v>
      </c>
      <c r="J174" s="9">
        <v>539.86981201000003</v>
      </c>
      <c r="K174" s="25">
        <f t="shared" si="8"/>
        <v>0.14181201000008059</v>
      </c>
      <c r="L174" s="25">
        <f t="shared" si="9"/>
        <v>2.0110646180262957E-2</v>
      </c>
      <c r="N174" s="28">
        <f t="shared" si="10"/>
        <v>0.14181201000008059</v>
      </c>
      <c r="O174" s="26">
        <v>172</v>
      </c>
      <c r="P174" s="28">
        <f t="shared" si="11"/>
        <v>0.35245901639344263</v>
      </c>
    </row>
    <row r="175" spans="1:16">
      <c r="A175" s="31" t="s">
        <v>74</v>
      </c>
      <c r="B175" s="30" t="s">
        <v>55</v>
      </c>
      <c r="C175" s="30" t="s">
        <v>75</v>
      </c>
      <c r="D175" s="30" t="s">
        <v>76</v>
      </c>
      <c r="E175" s="11">
        <v>2702271.6386000002</v>
      </c>
      <c r="F175" s="11">
        <v>1663399.0817</v>
      </c>
      <c r="G175" s="9">
        <v>46.17</v>
      </c>
      <c r="H175" s="9">
        <v>23.62</v>
      </c>
      <c r="I175" s="2" t="s">
        <v>67</v>
      </c>
      <c r="J175" s="9">
        <v>23.763256070000001</v>
      </c>
      <c r="K175" s="25">
        <f t="shared" si="8"/>
        <v>0.14325606999999962</v>
      </c>
      <c r="L175" s="25">
        <f t="shared" si="9"/>
        <v>2.0522301591844792E-2</v>
      </c>
      <c r="N175" s="28">
        <f t="shared" si="10"/>
        <v>0.14325606999999962</v>
      </c>
      <c r="O175" s="26">
        <v>173</v>
      </c>
      <c r="P175" s="28">
        <f t="shared" si="11"/>
        <v>0.35450819672131145</v>
      </c>
    </row>
    <row r="176" spans="1:16">
      <c r="A176" s="18">
        <v>12041</v>
      </c>
      <c r="B176" t="s">
        <v>253</v>
      </c>
      <c r="C176" t="s">
        <v>876</v>
      </c>
      <c r="D176" t="s">
        <v>877</v>
      </c>
      <c r="E176" s="11">
        <v>2703124.8450000002</v>
      </c>
      <c r="F176" s="11">
        <v>1636547.2890000001</v>
      </c>
      <c r="G176" s="9">
        <v>257.19900000000001</v>
      </c>
      <c r="H176" s="9">
        <v>236.73</v>
      </c>
      <c r="I176" s="2" t="s">
        <v>92</v>
      </c>
      <c r="J176" s="9">
        <v>236.58520508000001</v>
      </c>
      <c r="K176" s="25">
        <f t="shared" si="8"/>
        <v>-0.14479491999998118</v>
      </c>
      <c r="L176" s="25">
        <f t="shared" si="9"/>
        <v>2.0965568857800949E-2</v>
      </c>
      <c r="N176" s="28">
        <f t="shared" si="10"/>
        <v>0.14479491999998118</v>
      </c>
      <c r="O176" s="26">
        <v>174</v>
      </c>
      <c r="P176" s="28">
        <f t="shared" si="11"/>
        <v>0.35655737704918034</v>
      </c>
    </row>
    <row r="177" spans="1:16">
      <c r="A177" s="18">
        <v>11036</v>
      </c>
      <c r="B177" t="s">
        <v>402</v>
      </c>
      <c r="C177" t="s">
        <v>746</v>
      </c>
      <c r="D177" t="s">
        <v>747</v>
      </c>
      <c r="E177" s="11">
        <v>2768138.2629999998</v>
      </c>
      <c r="F177" s="11">
        <v>1688294.148</v>
      </c>
      <c r="G177" s="9">
        <v>229.33600000000001</v>
      </c>
      <c r="H177" s="9">
        <v>204.47499999999999</v>
      </c>
      <c r="I177" s="2" t="s">
        <v>92</v>
      </c>
      <c r="J177" s="9">
        <v>204.32963562</v>
      </c>
      <c r="K177" s="25">
        <f t="shared" si="8"/>
        <v>-0.14536437999998952</v>
      </c>
      <c r="L177" s="25">
        <f t="shared" si="9"/>
        <v>2.1130802972781353E-2</v>
      </c>
      <c r="N177" s="28">
        <f t="shared" si="10"/>
        <v>0.14536437999998952</v>
      </c>
      <c r="O177" s="26">
        <v>175</v>
      </c>
      <c r="P177" s="28">
        <f t="shared" si="11"/>
        <v>0.35860655737704916</v>
      </c>
    </row>
    <row r="178" spans="1:16">
      <c r="A178" s="31" t="s">
        <v>197</v>
      </c>
      <c r="B178" s="30" t="s">
        <v>181</v>
      </c>
      <c r="C178" s="30" t="s">
        <v>205</v>
      </c>
      <c r="D178" s="30" t="s">
        <v>206</v>
      </c>
      <c r="E178" s="11">
        <v>2951504.1115999999</v>
      </c>
      <c r="F178" s="11">
        <v>1630260.8970999999</v>
      </c>
      <c r="G178" s="9">
        <v>339.22</v>
      </c>
      <c r="H178" s="9">
        <v>309.90100000000001</v>
      </c>
      <c r="I178" s="2" t="s">
        <v>67</v>
      </c>
      <c r="J178" s="9">
        <v>309.75552368000001</v>
      </c>
      <c r="K178" s="25">
        <f t="shared" si="8"/>
        <v>-0.14547632000000021</v>
      </c>
      <c r="L178" s="25">
        <f t="shared" si="9"/>
        <v>2.1163359680742462E-2</v>
      </c>
      <c r="N178" s="28">
        <f t="shared" si="10"/>
        <v>0.14547632000000021</v>
      </c>
      <c r="O178" s="26">
        <v>176</v>
      </c>
      <c r="P178" s="28">
        <f t="shared" si="11"/>
        <v>0.36065573770491804</v>
      </c>
    </row>
    <row r="179" spans="1:16">
      <c r="A179" s="31" t="s">
        <v>461</v>
      </c>
      <c r="B179" t="s">
        <v>402</v>
      </c>
      <c r="C179" s="30" t="s">
        <v>468</v>
      </c>
      <c r="D179" s="30" t="s">
        <v>469</v>
      </c>
      <c r="E179" s="11">
        <v>2784601.2799</v>
      </c>
      <c r="F179" s="11">
        <v>1677780.9905000001</v>
      </c>
      <c r="G179" s="9">
        <v>285.73</v>
      </c>
      <c r="H179" s="9">
        <v>260.94</v>
      </c>
      <c r="I179" s="2" t="s">
        <v>50</v>
      </c>
      <c r="J179" s="9">
        <v>261.08554077000002</v>
      </c>
      <c r="K179" s="25">
        <f t="shared" si="8"/>
        <v>0.14554077000002508</v>
      </c>
      <c r="L179" s="25">
        <f t="shared" si="9"/>
        <v>2.1182115732200201E-2</v>
      </c>
      <c r="N179" s="28">
        <f t="shared" si="10"/>
        <v>0.14554077000002508</v>
      </c>
      <c r="O179" s="26">
        <v>177</v>
      </c>
      <c r="P179" s="28">
        <f t="shared" si="11"/>
        <v>0.36270491803278687</v>
      </c>
    </row>
    <row r="180" spans="1:16">
      <c r="A180" s="18">
        <v>12095</v>
      </c>
      <c r="B180" t="s">
        <v>253</v>
      </c>
      <c r="C180" t="s">
        <v>984</v>
      </c>
      <c r="D180" t="s">
        <v>985</v>
      </c>
      <c r="E180" s="11">
        <v>2712413.14</v>
      </c>
      <c r="F180" s="11">
        <v>1638412.439</v>
      </c>
      <c r="G180" s="9">
        <v>232.05500000000001</v>
      </c>
      <c r="H180" s="9">
        <v>211.518</v>
      </c>
      <c r="I180" s="2" t="s">
        <v>92</v>
      </c>
      <c r="J180" s="9">
        <v>211.36949157999999</v>
      </c>
      <c r="K180" s="25">
        <f t="shared" si="8"/>
        <v>-0.14850842000001307</v>
      </c>
      <c r="L180" s="25">
        <f t="shared" si="9"/>
        <v>2.2054750810900282E-2</v>
      </c>
      <c r="N180" s="28">
        <f t="shared" si="10"/>
        <v>0.14850842000001307</v>
      </c>
      <c r="O180" s="26">
        <v>178</v>
      </c>
      <c r="P180" s="28">
        <f t="shared" si="11"/>
        <v>0.36475409836065575</v>
      </c>
    </row>
    <row r="181" spans="1:16">
      <c r="A181" s="18">
        <v>11016</v>
      </c>
      <c r="B181" t="s">
        <v>402</v>
      </c>
      <c r="C181" t="s">
        <v>708</v>
      </c>
      <c r="D181" t="s">
        <v>709</v>
      </c>
      <c r="E181" s="11">
        <v>2768359.2379999999</v>
      </c>
      <c r="F181" s="11">
        <v>1687940.8970000001</v>
      </c>
      <c r="G181" s="9">
        <v>231.62100000000001</v>
      </c>
      <c r="H181" s="9">
        <v>206.78299999999999</v>
      </c>
      <c r="I181" s="2" t="s">
        <v>92</v>
      </c>
      <c r="J181" s="9">
        <v>206.63049315999999</v>
      </c>
      <c r="K181" s="25">
        <f t="shared" si="8"/>
        <v>-0.15250684000000092</v>
      </c>
      <c r="L181" s="25">
        <f t="shared" si="9"/>
        <v>2.3258336246785881E-2</v>
      </c>
      <c r="N181" s="28">
        <f t="shared" si="10"/>
        <v>0.15250684000000092</v>
      </c>
      <c r="O181" s="26">
        <v>179</v>
      </c>
      <c r="P181" s="28">
        <f t="shared" si="11"/>
        <v>0.36680327868852458</v>
      </c>
    </row>
    <row r="182" spans="1:16">
      <c r="A182" s="30" t="s">
        <v>1194</v>
      </c>
      <c r="B182" s="30" t="s">
        <v>402</v>
      </c>
      <c r="C182" s="30" t="s">
        <v>1195</v>
      </c>
      <c r="D182" s="30" t="s">
        <v>1196</v>
      </c>
      <c r="E182" s="11">
        <v>2837120.6858000001</v>
      </c>
      <c r="F182" s="11">
        <v>1736295.5589999999</v>
      </c>
      <c r="G182" s="9">
        <v>2509.9899999999998</v>
      </c>
      <c r="H182" s="9">
        <v>2474.665</v>
      </c>
      <c r="I182" s="2" t="s">
        <v>284</v>
      </c>
      <c r="J182" s="9">
        <v>2474.8186035200001</v>
      </c>
      <c r="K182" s="25">
        <f t="shared" si="8"/>
        <v>0.15360352000016064</v>
      </c>
      <c r="L182" s="25">
        <f t="shared" si="9"/>
        <v>2.3594041356439749E-2</v>
      </c>
      <c r="N182" s="28">
        <f t="shared" si="10"/>
        <v>0.15360352000016064</v>
      </c>
      <c r="O182" s="26">
        <v>180</v>
      </c>
      <c r="P182" s="28">
        <f t="shared" si="11"/>
        <v>0.36885245901639346</v>
      </c>
    </row>
    <row r="183" spans="1:16">
      <c r="A183" s="31" t="s">
        <v>101</v>
      </c>
      <c r="B183" t="s">
        <v>103</v>
      </c>
      <c r="C183" s="30" t="s">
        <v>114</v>
      </c>
      <c r="D183" s="30" t="s">
        <v>115</v>
      </c>
      <c r="E183" s="11">
        <v>2855739.6485000001</v>
      </c>
      <c r="F183" s="11">
        <v>1624862.2363</v>
      </c>
      <c r="G183" s="9">
        <v>214.83</v>
      </c>
      <c r="H183" s="9">
        <v>192.72</v>
      </c>
      <c r="I183" s="2" t="s">
        <v>50</v>
      </c>
      <c r="J183" s="9">
        <v>192.56600951999999</v>
      </c>
      <c r="K183" s="25">
        <f t="shared" si="8"/>
        <v>-0.15399048000000448</v>
      </c>
      <c r="L183" s="25">
        <f t="shared" si="9"/>
        <v>2.3713067930631781E-2</v>
      </c>
      <c r="N183" s="28">
        <f t="shared" si="10"/>
        <v>0.15399048000000448</v>
      </c>
      <c r="O183" s="26">
        <v>181</v>
      </c>
      <c r="P183" s="28">
        <f t="shared" si="11"/>
        <v>0.37090163934426229</v>
      </c>
    </row>
    <row r="184" spans="1:16">
      <c r="A184" s="31" t="s">
        <v>423</v>
      </c>
      <c r="B184" t="s">
        <v>402</v>
      </c>
      <c r="C184" s="30" t="s">
        <v>456</v>
      </c>
      <c r="D184" s="30" t="s">
        <v>457</v>
      </c>
      <c r="E184" s="11">
        <v>2785795.1022999999</v>
      </c>
      <c r="F184" s="11">
        <v>1675292.6052000001</v>
      </c>
      <c r="G184" s="9">
        <v>286.63</v>
      </c>
      <c r="H184" s="9">
        <v>261.97000000000003</v>
      </c>
      <c r="I184" s="2" t="s">
        <v>60</v>
      </c>
      <c r="J184" s="9">
        <v>261.81503296</v>
      </c>
      <c r="K184" s="25">
        <f t="shared" si="8"/>
        <v>-0.15496704000003092</v>
      </c>
      <c r="L184" s="25">
        <f t="shared" si="9"/>
        <v>2.4014783486371184E-2</v>
      </c>
      <c r="N184" s="28">
        <f t="shared" si="10"/>
        <v>0.15496704000003092</v>
      </c>
      <c r="O184" s="26">
        <v>182</v>
      </c>
      <c r="P184" s="28">
        <f t="shared" si="11"/>
        <v>0.37295081967213117</v>
      </c>
    </row>
    <row r="185" spans="1:16">
      <c r="A185" s="13">
        <v>7009</v>
      </c>
      <c r="B185" t="s">
        <v>103</v>
      </c>
      <c r="C185" s="28" t="s">
        <v>540</v>
      </c>
      <c r="D185" s="28" t="s">
        <v>541</v>
      </c>
      <c r="E185" s="11">
        <v>2829494.5550000002</v>
      </c>
      <c r="F185" s="11">
        <v>1631544.7</v>
      </c>
      <c r="G185" s="9">
        <v>243.011</v>
      </c>
      <c r="H185" s="9">
        <v>218.78909999999999</v>
      </c>
      <c r="I185" s="30" t="s">
        <v>92</v>
      </c>
      <c r="J185" s="9">
        <v>218.63323975</v>
      </c>
      <c r="K185" s="25">
        <f t="shared" si="8"/>
        <v>-0.15586024999998926</v>
      </c>
      <c r="L185" s="25">
        <f t="shared" si="9"/>
        <v>2.4292417530059153E-2</v>
      </c>
      <c r="N185" s="28">
        <f t="shared" si="10"/>
        <v>0.15586024999998926</v>
      </c>
      <c r="O185" s="26">
        <v>183</v>
      </c>
      <c r="P185" s="28">
        <f t="shared" si="11"/>
        <v>0.375</v>
      </c>
    </row>
    <row r="186" spans="1:16">
      <c r="A186" s="13">
        <v>5017</v>
      </c>
      <c r="B186" t="s">
        <v>320</v>
      </c>
      <c r="C186" t="s">
        <v>1034</v>
      </c>
      <c r="D186" t="s">
        <v>1035</v>
      </c>
      <c r="E186" s="11">
        <v>2861721.818</v>
      </c>
      <c r="F186" s="11">
        <v>2071593.382</v>
      </c>
      <c r="G186" s="9">
        <v>2766.5079999999998</v>
      </c>
      <c r="H186" s="9">
        <v>2709.2485999999999</v>
      </c>
      <c r="I186" s="30" t="s">
        <v>50</v>
      </c>
      <c r="J186" s="9">
        <v>2709.4050293</v>
      </c>
      <c r="K186" s="25">
        <f t="shared" si="8"/>
        <v>0.15642930000012711</v>
      </c>
      <c r="L186" s="25">
        <f t="shared" si="9"/>
        <v>2.447012589852977E-2</v>
      </c>
      <c r="N186" s="28">
        <f t="shared" si="10"/>
        <v>0.15642930000012711</v>
      </c>
      <c r="O186" s="26">
        <v>184</v>
      </c>
      <c r="P186" s="28">
        <f t="shared" si="11"/>
        <v>0.37704918032786883</v>
      </c>
    </row>
    <row r="187" spans="1:16">
      <c r="A187" s="18">
        <v>10022</v>
      </c>
      <c r="B187" t="s">
        <v>320</v>
      </c>
      <c r="C187" t="s">
        <v>608</v>
      </c>
      <c r="D187" t="s">
        <v>609</v>
      </c>
      <c r="E187" s="11">
        <v>2788129.6540000001</v>
      </c>
      <c r="F187" s="11">
        <v>1792311.37</v>
      </c>
      <c r="G187" s="9">
        <v>538.97299999999996</v>
      </c>
      <c r="H187" s="9">
        <v>503.78100000000001</v>
      </c>
      <c r="I187" s="2" t="s">
        <v>92</v>
      </c>
      <c r="J187" s="9">
        <v>503.93765259000003</v>
      </c>
      <c r="K187" s="25">
        <f t="shared" si="8"/>
        <v>0.15665259000002152</v>
      </c>
      <c r="L187" s="25">
        <f t="shared" si="9"/>
        <v>2.4540033953714843E-2</v>
      </c>
      <c r="N187" s="28">
        <f t="shared" si="10"/>
        <v>0.15665259000002152</v>
      </c>
      <c r="O187" s="26">
        <v>185</v>
      </c>
      <c r="P187" s="28">
        <f t="shared" si="11"/>
        <v>0.37909836065573771</v>
      </c>
    </row>
    <row r="188" spans="1:16">
      <c r="A188" s="13">
        <v>7008</v>
      </c>
      <c r="B188" t="s">
        <v>103</v>
      </c>
      <c r="C188" t="s">
        <v>538</v>
      </c>
      <c r="D188" t="s">
        <v>539</v>
      </c>
      <c r="E188" s="11">
        <v>2830654.409</v>
      </c>
      <c r="F188" s="11">
        <v>1633407.304</v>
      </c>
      <c r="G188" s="9">
        <v>248.649</v>
      </c>
      <c r="H188" s="9">
        <v>224.24600000000001</v>
      </c>
      <c r="I188" s="30" t="s">
        <v>92</v>
      </c>
      <c r="J188" s="9">
        <v>224.40278624999999</v>
      </c>
      <c r="K188" s="25">
        <f t="shared" si="8"/>
        <v>0.15678624999998192</v>
      </c>
      <c r="L188" s="25">
        <f t="shared" si="9"/>
        <v>2.4581928189056829E-2</v>
      </c>
      <c r="N188" s="28">
        <f t="shared" si="10"/>
        <v>0.15678624999998192</v>
      </c>
      <c r="O188" s="26">
        <v>186</v>
      </c>
      <c r="P188" s="28">
        <f t="shared" si="11"/>
        <v>0.38114754098360654</v>
      </c>
    </row>
    <row r="189" spans="1:16">
      <c r="A189" s="13">
        <v>6017</v>
      </c>
      <c r="B189" t="s">
        <v>320</v>
      </c>
      <c r="C189" t="s">
        <v>1074</v>
      </c>
      <c r="D189" t="s">
        <v>1075</v>
      </c>
      <c r="E189" s="11">
        <v>2862123.3050000002</v>
      </c>
      <c r="F189" s="11">
        <v>2072184.4480000001</v>
      </c>
      <c r="G189" s="9">
        <v>2775.6680000000001</v>
      </c>
      <c r="H189" s="9">
        <v>2718.4009999999998</v>
      </c>
      <c r="I189" s="30" t="s">
        <v>284</v>
      </c>
      <c r="J189" s="9">
        <v>2718.2431640599998</v>
      </c>
      <c r="K189" s="25">
        <f t="shared" si="8"/>
        <v>-0.15783594000004086</v>
      </c>
      <c r="L189" s="25">
        <f t="shared" si="9"/>
        <v>2.4912183955696499E-2</v>
      </c>
      <c r="N189" s="28">
        <f t="shared" si="10"/>
        <v>0.15783594000004086</v>
      </c>
      <c r="O189" s="26">
        <v>187</v>
      </c>
      <c r="P189" s="28">
        <f t="shared" si="11"/>
        <v>0.38319672131147542</v>
      </c>
    </row>
    <row r="190" spans="1:16">
      <c r="A190" s="31" t="s">
        <v>212</v>
      </c>
      <c r="B190" t="s">
        <v>216</v>
      </c>
      <c r="C190" s="30" t="s">
        <v>223</v>
      </c>
      <c r="D190" s="30" t="s">
        <v>224</v>
      </c>
      <c r="E190" s="11">
        <v>3040587.0534999999</v>
      </c>
      <c r="F190" s="11">
        <v>1623228.429</v>
      </c>
      <c r="G190" s="9">
        <v>385.24</v>
      </c>
      <c r="H190" s="9">
        <v>352.88650000000001</v>
      </c>
      <c r="I190" s="2" t="s">
        <v>60</v>
      </c>
      <c r="J190" s="9">
        <v>352.72830199999999</v>
      </c>
      <c r="K190" s="25">
        <f t="shared" si="8"/>
        <v>-0.15819800000002715</v>
      </c>
      <c r="L190" s="25">
        <f t="shared" si="9"/>
        <v>2.5026607204008591E-2</v>
      </c>
      <c r="N190" s="28">
        <f t="shared" si="10"/>
        <v>0.15819800000002715</v>
      </c>
      <c r="O190" s="26">
        <v>188</v>
      </c>
      <c r="P190" s="28">
        <f t="shared" si="11"/>
        <v>0.38524590163934425</v>
      </c>
    </row>
    <row r="191" spans="1:16">
      <c r="A191" s="18">
        <v>11008</v>
      </c>
      <c r="B191" t="s">
        <v>402</v>
      </c>
      <c r="C191" t="s">
        <v>692</v>
      </c>
      <c r="D191" t="s">
        <v>693</v>
      </c>
      <c r="E191" s="11">
        <v>2767837.4130000002</v>
      </c>
      <c r="F191" s="11">
        <v>1687032.7990000001</v>
      </c>
      <c r="G191" s="9">
        <v>228.44399999999999</v>
      </c>
      <c r="H191" s="9">
        <v>203.70699999999999</v>
      </c>
      <c r="I191" s="2" t="s">
        <v>92</v>
      </c>
      <c r="J191" s="9">
        <v>203.54823303000001</v>
      </c>
      <c r="K191" s="25">
        <f t="shared" si="8"/>
        <v>-0.15876696999998785</v>
      </c>
      <c r="L191" s="25">
        <f t="shared" si="9"/>
        <v>2.5206950762977041E-2</v>
      </c>
      <c r="N191" s="28">
        <f t="shared" si="10"/>
        <v>0.15876696999998785</v>
      </c>
      <c r="O191" s="26">
        <v>189</v>
      </c>
      <c r="P191" s="28">
        <f t="shared" si="11"/>
        <v>0.38729508196721313</v>
      </c>
    </row>
    <row r="192" spans="1:16">
      <c r="A192" s="30" t="s">
        <v>1149</v>
      </c>
      <c r="B192" s="30" t="s">
        <v>402</v>
      </c>
      <c r="C192" s="30" t="s">
        <v>1150</v>
      </c>
      <c r="D192" s="30" t="s">
        <v>1151</v>
      </c>
      <c r="E192" s="11">
        <v>2792414.3758</v>
      </c>
      <c r="F192" s="11">
        <v>1722622.0308000001</v>
      </c>
      <c r="G192" s="9">
        <v>394.22</v>
      </c>
      <c r="H192" s="9">
        <v>363.37</v>
      </c>
      <c r="I192" s="2" t="s">
        <v>92</v>
      </c>
      <c r="J192" s="9">
        <v>363.53012085</v>
      </c>
      <c r="K192" s="25">
        <f t="shared" si="8"/>
        <v>0.16012084999999843</v>
      </c>
      <c r="L192" s="25">
        <f t="shared" si="9"/>
        <v>2.5638686604721996E-2</v>
      </c>
      <c r="N192" s="28">
        <f t="shared" si="10"/>
        <v>0.16012084999999843</v>
      </c>
      <c r="O192" s="26">
        <v>190</v>
      </c>
      <c r="P192" s="28">
        <f t="shared" si="11"/>
        <v>0.38934426229508196</v>
      </c>
    </row>
    <row r="193" spans="1:16">
      <c r="A193" s="13">
        <v>9011</v>
      </c>
      <c r="B193" s="30" t="s">
        <v>402</v>
      </c>
      <c r="C193" t="s">
        <v>9</v>
      </c>
      <c r="D193" t="s">
        <v>10</v>
      </c>
      <c r="E193" s="11">
        <v>2771428.3849999998</v>
      </c>
      <c r="F193" s="11">
        <v>1682064.101</v>
      </c>
      <c r="G193" s="9">
        <v>253.869</v>
      </c>
      <c r="H193" s="9">
        <v>229.42930000000001</v>
      </c>
      <c r="I193" s="30" t="s">
        <v>67</v>
      </c>
      <c r="J193" s="9">
        <v>229.59092712</v>
      </c>
      <c r="K193" s="25">
        <f t="shared" si="8"/>
        <v>0.16162711999999146</v>
      </c>
      <c r="L193" s="25">
        <f t="shared" si="9"/>
        <v>2.6123325919491642E-2</v>
      </c>
      <c r="N193" s="28">
        <f t="shared" si="10"/>
        <v>0.16162711999999146</v>
      </c>
      <c r="O193" s="26">
        <v>191</v>
      </c>
      <c r="P193" s="28">
        <f t="shared" si="11"/>
        <v>0.39139344262295084</v>
      </c>
    </row>
    <row r="194" spans="1:16">
      <c r="A194" s="13">
        <v>8013</v>
      </c>
      <c r="B194" s="30" t="s">
        <v>253</v>
      </c>
      <c r="C194" t="s">
        <v>1106</v>
      </c>
      <c r="D194" t="s">
        <v>1107</v>
      </c>
      <c r="E194" s="11">
        <v>2713273.7889999999</v>
      </c>
      <c r="F194" s="11">
        <v>1637167.0249999999</v>
      </c>
      <c r="G194" s="9">
        <v>227.84700000000001</v>
      </c>
      <c r="H194" s="9">
        <v>207.41030000000001</v>
      </c>
      <c r="I194" s="30" t="s">
        <v>60</v>
      </c>
      <c r="J194" s="9">
        <v>207.24745178000001</v>
      </c>
      <c r="K194" s="25">
        <f t="shared" si="8"/>
        <v>-0.16284822000000077</v>
      </c>
      <c r="L194" s="25">
        <f t="shared" si="9"/>
        <v>2.6519542757168651E-2</v>
      </c>
      <c r="N194" s="28">
        <f t="shared" si="10"/>
        <v>0.16284822000000077</v>
      </c>
      <c r="O194" s="26">
        <v>192</v>
      </c>
      <c r="P194" s="28">
        <f t="shared" si="11"/>
        <v>0.39344262295081966</v>
      </c>
    </row>
    <row r="195" spans="1:16">
      <c r="A195" s="18">
        <v>12027</v>
      </c>
      <c r="B195" t="s">
        <v>253</v>
      </c>
      <c r="C195" t="s">
        <v>848</v>
      </c>
      <c r="D195" t="s">
        <v>849</v>
      </c>
      <c r="E195" s="11">
        <v>2706124.4989999998</v>
      </c>
      <c r="F195" s="11">
        <v>1636710.8529999999</v>
      </c>
      <c r="G195" s="9">
        <v>232.75</v>
      </c>
      <c r="H195" s="9">
        <v>212.292</v>
      </c>
      <c r="I195" s="2" t="s">
        <v>92</v>
      </c>
      <c r="J195" s="9">
        <v>212.12850951999999</v>
      </c>
      <c r="K195" s="25">
        <f t="shared" ref="K195:K258" si="12">J195-H195</f>
        <v>-0.16349048000000721</v>
      </c>
      <c r="L195" s="25">
        <f t="shared" ref="L195:L258" si="13">K195*K195</f>
        <v>2.6729137050632758E-2</v>
      </c>
      <c r="N195" s="28">
        <f t="shared" ref="N195:N258" si="14">ABS(K195)</f>
        <v>0.16349048000000721</v>
      </c>
      <c r="O195" s="26">
        <v>193</v>
      </c>
      <c r="P195" s="28">
        <f t="shared" ref="P195:P258" si="15">O195/488</f>
        <v>0.39549180327868855</v>
      </c>
    </row>
    <row r="196" spans="1:16">
      <c r="A196" s="18">
        <v>10016</v>
      </c>
      <c r="B196" t="s">
        <v>320</v>
      </c>
      <c r="C196" t="s">
        <v>596</v>
      </c>
      <c r="D196" t="s">
        <v>597</v>
      </c>
      <c r="E196" s="11">
        <v>2790046.858</v>
      </c>
      <c r="F196" s="11">
        <v>1793819.872</v>
      </c>
      <c r="G196" s="9">
        <v>595.76400000000001</v>
      </c>
      <c r="H196" s="9">
        <v>560.31500000000005</v>
      </c>
      <c r="I196" s="2" t="s">
        <v>92</v>
      </c>
      <c r="J196" s="9">
        <v>560.47955321999996</v>
      </c>
      <c r="K196" s="25">
        <f t="shared" si="12"/>
        <v>0.16455321999990247</v>
      </c>
      <c r="L196" s="25">
        <f t="shared" si="13"/>
        <v>2.70777622123363E-2</v>
      </c>
      <c r="N196" s="28">
        <f t="shared" si="14"/>
        <v>0.16455321999990247</v>
      </c>
      <c r="O196" s="26">
        <v>194</v>
      </c>
      <c r="P196" s="28">
        <f t="shared" si="15"/>
        <v>0.39754098360655737</v>
      </c>
    </row>
    <row r="197" spans="1:16">
      <c r="A197" s="18">
        <v>12077</v>
      </c>
      <c r="B197" t="s">
        <v>253</v>
      </c>
      <c r="C197" t="s">
        <v>948</v>
      </c>
      <c r="D197" t="s">
        <v>949</v>
      </c>
      <c r="E197" s="11">
        <v>2712134.5630000001</v>
      </c>
      <c r="F197" s="11">
        <v>1637114.4939999999</v>
      </c>
      <c r="G197" s="9">
        <v>231.50299999999999</v>
      </c>
      <c r="H197" s="9">
        <v>211.06</v>
      </c>
      <c r="I197" s="2" t="s">
        <v>92</v>
      </c>
      <c r="J197" s="9">
        <v>210.89544677999999</v>
      </c>
      <c r="K197" s="25">
        <f t="shared" si="12"/>
        <v>-0.16455322000001615</v>
      </c>
      <c r="L197" s="25">
        <f t="shared" si="13"/>
        <v>2.7077762212373718E-2</v>
      </c>
      <c r="N197" s="28">
        <f t="shared" si="14"/>
        <v>0.16455322000001615</v>
      </c>
      <c r="O197" s="26">
        <v>195</v>
      </c>
      <c r="P197" s="28">
        <f t="shared" si="15"/>
        <v>0.39959016393442626</v>
      </c>
    </row>
    <row r="198" spans="1:16">
      <c r="A198" s="13">
        <v>8015</v>
      </c>
      <c r="B198" s="30" t="s">
        <v>253</v>
      </c>
      <c r="C198" t="s">
        <v>1110</v>
      </c>
      <c r="D198" t="s">
        <v>1111</v>
      </c>
      <c r="E198" s="11">
        <v>2713310.5789999999</v>
      </c>
      <c r="F198" s="11">
        <v>1626641.1580000001</v>
      </c>
      <c r="G198" s="9">
        <v>175.56399999999999</v>
      </c>
      <c r="H198" s="9">
        <v>155.90639999999999</v>
      </c>
      <c r="I198" s="30" t="s">
        <v>60</v>
      </c>
      <c r="J198" s="9">
        <v>155.74169921999999</v>
      </c>
      <c r="K198" s="25">
        <f t="shared" si="12"/>
        <v>-0.16470078000000399</v>
      </c>
      <c r="L198" s="25">
        <f t="shared" si="13"/>
        <v>2.7126346932609714E-2</v>
      </c>
      <c r="N198" s="28">
        <f t="shared" si="14"/>
        <v>0.16470078000000399</v>
      </c>
      <c r="O198" s="26">
        <v>196</v>
      </c>
      <c r="P198" s="28">
        <f t="shared" si="15"/>
        <v>0.40163934426229508</v>
      </c>
    </row>
    <row r="199" spans="1:16">
      <c r="A199" s="18">
        <v>12094</v>
      </c>
      <c r="B199" t="s">
        <v>253</v>
      </c>
      <c r="C199" t="s">
        <v>982</v>
      </c>
      <c r="D199" t="s">
        <v>983</v>
      </c>
      <c r="E199" s="11">
        <v>2712435.6260000002</v>
      </c>
      <c r="F199" s="11">
        <v>1638660.852</v>
      </c>
      <c r="G199" s="9">
        <v>231.65199999999999</v>
      </c>
      <c r="H199" s="9">
        <v>211.09700000000001</v>
      </c>
      <c r="I199" s="2" t="s">
        <v>92</v>
      </c>
      <c r="J199" s="9">
        <v>210.93141173999999</v>
      </c>
      <c r="K199" s="25">
        <f t="shared" si="12"/>
        <v>-0.16558826000002114</v>
      </c>
      <c r="L199" s="25">
        <f t="shared" si="13"/>
        <v>2.7419471849834599E-2</v>
      </c>
      <c r="N199" s="28">
        <f t="shared" si="14"/>
        <v>0.16558826000002114</v>
      </c>
      <c r="O199" s="26">
        <v>197</v>
      </c>
      <c r="P199" s="28">
        <f t="shared" si="15"/>
        <v>0.40368852459016391</v>
      </c>
    </row>
    <row r="200" spans="1:16">
      <c r="A200" s="13">
        <v>6009</v>
      </c>
      <c r="B200" t="s">
        <v>103</v>
      </c>
      <c r="C200" t="s">
        <v>1058</v>
      </c>
      <c r="D200" t="s">
        <v>1059</v>
      </c>
      <c r="E200" s="11">
        <v>2829059.8089999999</v>
      </c>
      <c r="F200" s="11">
        <v>1632316.3060000001</v>
      </c>
      <c r="G200" s="9">
        <v>250.53899999999999</v>
      </c>
      <c r="H200" s="9">
        <v>226.28559999999999</v>
      </c>
      <c r="I200" s="30" t="s">
        <v>284</v>
      </c>
      <c r="J200" s="9">
        <v>226.45127869000001</v>
      </c>
      <c r="K200" s="25">
        <f t="shared" si="12"/>
        <v>0.16567869000002133</v>
      </c>
      <c r="L200" s="25">
        <f t="shared" si="13"/>
        <v>2.7449428320123169E-2</v>
      </c>
      <c r="N200" s="28">
        <f t="shared" si="14"/>
        <v>0.16567869000002133</v>
      </c>
      <c r="O200" s="26">
        <v>198</v>
      </c>
      <c r="P200" s="28">
        <f t="shared" si="15"/>
        <v>0.40573770491803279</v>
      </c>
    </row>
    <row r="201" spans="1:16">
      <c r="A201" s="13">
        <v>9015</v>
      </c>
      <c r="B201" s="30" t="s">
        <v>253</v>
      </c>
      <c r="C201" t="s">
        <v>17</v>
      </c>
      <c r="D201" t="s">
        <v>18</v>
      </c>
      <c r="E201" s="11">
        <v>2714163.182</v>
      </c>
      <c r="F201" s="11">
        <v>1650900.3130000001</v>
      </c>
      <c r="G201" s="9">
        <v>59.042000000000002</v>
      </c>
      <c r="H201" s="9">
        <v>37.603900000000003</v>
      </c>
      <c r="I201" s="30" t="s">
        <v>67</v>
      </c>
      <c r="J201" s="9">
        <v>37.7713356</v>
      </c>
      <c r="K201" s="25">
        <f t="shared" si="12"/>
        <v>0.16743559999999746</v>
      </c>
      <c r="L201" s="25">
        <f t="shared" si="13"/>
        <v>2.8034680147359152E-2</v>
      </c>
      <c r="N201" s="28">
        <f t="shared" si="14"/>
        <v>0.16743559999999746</v>
      </c>
      <c r="O201" s="26">
        <v>199</v>
      </c>
      <c r="P201" s="28">
        <f t="shared" si="15"/>
        <v>0.40778688524590162</v>
      </c>
    </row>
    <row r="202" spans="1:16">
      <c r="A202" s="13">
        <v>7012</v>
      </c>
      <c r="B202" s="30" t="s">
        <v>402</v>
      </c>
      <c r="C202" t="s">
        <v>546</v>
      </c>
      <c r="D202" t="s">
        <v>547</v>
      </c>
      <c r="E202" s="11">
        <v>2767339.4360000002</v>
      </c>
      <c r="F202" s="11">
        <v>1689032.2109999999</v>
      </c>
      <c r="G202" s="9">
        <v>237.21799999999999</v>
      </c>
      <c r="H202" s="9">
        <v>212.31659999999999</v>
      </c>
      <c r="I202" s="30" t="s">
        <v>92</v>
      </c>
      <c r="J202" s="9">
        <v>212.14663696</v>
      </c>
      <c r="K202" s="25">
        <f t="shared" si="12"/>
        <v>-0.16996303999999895</v>
      </c>
      <c r="L202" s="25">
        <f t="shared" si="13"/>
        <v>2.8887434966041244E-2</v>
      </c>
      <c r="N202" s="28">
        <f t="shared" si="14"/>
        <v>0.16996303999999895</v>
      </c>
      <c r="O202" s="26">
        <v>200</v>
      </c>
      <c r="P202" s="28">
        <f t="shared" si="15"/>
        <v>0.4098360655737705</v>
      </c>
    </row>
    <row r="203" spans="1:16">
      <c r="A203" s="31" t="s">
        <v>401</v>
      </c>
      <c r="B203" t="s">
        <v>402</v>
      </c>
      <c r="C203" s="30" t="s">
        <v>405</v>
      </c>
      <c r="D203" s="30" t="s">
        <v>406</v>
      </c>
      <c r="E203" s="11">
        <v>2788037.7222000002</v>
      </c>
      <c r="F203" s="11">
        <v>1673314.5833000001</v>
      </c>
      <c r="G203" s="9">
        <v>281.32</v>
      </c>
      <c r="H203" s="9">
        <v>256.60000000000002</v>
      </c>
      <c r="I203" s="2" t="s">
        <v>92</v>
      </c>
      <c r="J203" s="9">
        <v>256.77227783000001</v>
      </c>
      <c r="K203" s="25">
        <f t="shared" si="12"/>
        <v>0.17227782999998453</v>
      </c>
      <c r="L203" s="25">
        <f t="shared" si="13"/>
        <v>2.9679650709503572E-2</v>
      </c>
      <c r="N203" s="28">
        <f t="shared" si="14"/>
        <v>0.17227782999998453</v>
      </c>
      <c r="O203" s="26">
        <v>201</v>
      </c>
      <c r="P203" s="28">
        <f t="shared" si="15"/>
        <v>0.41188524590163933</v>
      </c>
    </row>
    <row r="204" spans="1:16">
      <c r="A204" s="18">
        <v>12036</v>
      </c>
      <c r="B204" t="s">
        <v>253</v>
      </c>
      <c r="C204" t="s">
        <v>866</v>
      </c>
      <c r="D204" t="s">
        <v>867</v>
      </c>
      <c r="E204" s="11">
        <v>2703814.04</v>
      </c>
      <c r="F204" s="11">
        <v>1636565.0649999999</v>
      </c>
      <c r="G204" s="9">
        <v>255.17699999999999</v>
      </c>
      <c r="H204" s="9">
        <v>234.71199999999999</v>
      </c>
      <c r="I204" s="2" t="s">
        <v>92</v>
      </c>
      <c r="J204" s="9">
        <v>234.5393219</v>
      </c>
      <c r="K204" s="25">
        <f t="shared" si="12"/>
        <v>-0.17267809999998462</v>
      </c>
      <c r="L204" s="25">
        <f t="shared" si="13"/>
        <v>2.9817726219604691E-2</v>
      </c>
      <c r="N204" s="28">
        <f t="shared" si="14"/>
        <v>0.17267809999998462</v>
      </c>
      <c r="O204" s="26">
        <v>202</v>
      </c>
      <c r="P204" s="28">
        <f t="shared" si="15"/>
        <v>0.41393442622950821</v>
      </c>
    </row>
    <row r="205" spans="1:16">
      <c r="A205" s="18">
        <v>10017</v>
      </c>
      <c r="B205" t="s">
        <v>320</v>
      </c>
      <c r="C205" t="s">
        <v>598</v>
      </c>
      <c r="D205" t="s">
        <v>599</v>
      </c>
      <c r="E205" s="11">
        <v>2789698.8689999999</v>
      </c>
      <c r="F205" s="11">
        <v>1793799.0660000001</v>
      </c>
      <c r="G205" s="9">
        <v>595.625</v>
      </c>
      <c r="H205" s="9">
        <v>560.197</v>
      </c>
      <c r="I205" s="2" t="s">
        <v>92</v>
      </c>
      <c r="J205" s="9">
        <v>560.37121581999997</v>
      </c>
      <c r="K205" s="25">
        <f t="shared" si="12"/>
        <v>0.17421581999997215</v>
      </c>
      <c r="L205" s="25">
        <f t="shared" si="13"/>
        <v>3.0351151938262697E-2</v>
      </c>
      <c r="N205" s="28">
        <f t="shared" si="14"/>
        <v>0.17421581999997215</v>
      </c>
      <c r="O205" s="26">
        <v>203</v>
      </c>
      <c r="P205" s="28">
        <f t="shared" si="15"/>
        <v>0.41598360655737704</v>
      </c>
    </row>
    <row r="206" spans="1:16">
      <c r="A206" s="31" t="s">
        <v>266</v>
      </c>
      <c r="B206" t="s">
        <v>252</v>
      </c>
      <c r="C206" s="30" t="s">
        <v>271</v>
      </c>
      <c r="D206" s="30" t="s">
        <v>272</v>
      </c>
      <c r="E206" s="11">
        <v>3209883.3494000002</v>
      </c>
      <c r="F206" s="11">
        <v>1832334.2379000001</v>
      </c>
      <c r="G206" s="9">
        <v>2025.32</v>
      </c>
      <c r="H206" s="9">
        <v>1978.04</v>
      </c>
      <c r="I206" s="2" t="s">
        <v>50</v>
      </c>
      <c r="J206" s="9">
        <v>1977.86425781</v>
      </c>
      <c r="K206" s="25">
        <f t="shared" si="12"/>
        <v>-0.17574218999993718</v>
      </c>
      <c r="L206" s="25">
        <f t="shared" si="13"/>
        <v>3.0885317345974019E-2</v>
      </c>
      <c r="N206" s="28">
        <f t="shared" si="14"/>
        <v>0.17574218999993718</v>
      </c>
      <c r="O206" s="26">
        <v>204</v>
      </c>
      <c r="P206" s="28">
        <f t="shared" si="15"/>
        <v>0.41803278688524592</v>
      </c>
    </row>
    <row r="207" spans="1:16">
      <c r="A207" s="18">
        <v>11025</v>
      </c>
      <c r="B207" t="s">
        <v>402</v>
      </c>
      <c r="C207" t="s">
        <v>726</v>
      </c>
      <c r="D207" t="s">
        <v>727</v>
      </c>
      <c r="E207" s="11">
        <v>2770055.3829999999</v>
      </c>
      <c r="F207" s="11">
        <v>1686257.969</v>
      </c>
      <c r="G207" s="9">
        <v>264.41899999999998</v>
      </c>
      <c r="H207" s="9">
        <v>239.66800000000001</v>
      </c>
      <c r="I207" s="2" t="s">
        <v>92</v>
      </c>
      <c r="J207" s="9">
        <v>239.49067688</v>
      </c>
      <c r="K207" s="25">
        <f t="shared" si="12"/>
        <v>-0.17732312000001116</v>
      </c>
      <c r="L207" s="25">
        <f t="shared" si="13"/>
        <v>3.1443488886538355E-2</v>
      </c>
      <c r="N207" s="28">
        <f t="shared" si="14"/>
        <v>0.17732312000001116</v>
      </c>
      <c r="O207" s="26">
        <v>205</v>
      </c>
      <c r="P207" s="28">
        <f t="shared" si="15"/>
        <v>0.42008196721311475</v>
      </c>
    </row>
    <row r="208" spans="1:16">
      <c r="A208" s="18">
        <v>10048</v>
      </c>
      <c r="B208" t="s">
        <v>320</v>
      </c>
      <c r="C208" t="s">
        <v>660</v>
      </c>
      <c r="D208" t="s">
        <v>661</v>
      </c>
      <c r="E208" s="11">
        <v>2785203.6460000002</v>
      </c>
      <c r="F208" s="11">
        <v>1792326.216</v>
      </c>
      <c r="G208" s="9">
        <v>484.83499999999998</v>
      </c>
      <c r="H208" s="9">
        <v>449.791</v>
      </c>
      <c r="I208" s="2" t="s">
        <v>92</v>
      </c>
      <c r="J208" s="9">
        <v>449.61273193</v>
      </c>
      <c r="K208" s="25">
        <f t="shared" si="12"/>
        <v>-0.17826807000000144</v>
      </c>
      <c r="L208" s="25">
        <f t="shared" si="13"/>
        <v>3.1779504781525414E-2</v>
      </c>
      <c r="N208" s="28">
        <f t="shared" si="14"/>
        <v>0.17826807000000144</v>
      </c>
      <c r="O208" s="26">
        <v>206</v>
      </c>
      <c r="P208" s="28">
        <f t="shared" si="15"/>
        <v>0.42213114754098363</v>
      </c>
    </row>
    <row r="209" spans="1:16">
      <c r="A209" s="18">
        <v>11034</v>
      </c>
      <c r="B209" t="s">
        <v>402</v>
      </c>
      <c r="C209" t="s">
        <v>742</v>
      </c>
      <c r="D209" t="s">
        <v>743</v>
      </c>
      <c r="E209" s="11">
        <v>2768878.7</v>
      </c>
      <c r="F209" s="11">
        <v>1688084.3489999999</v>
      </c>
      <c r="G209" s="9">
        <v>239.071</v>
      </c>
      <c r="H209" s="9">
        <v>214.20099999999999</v>
      </c>
      <c r="I209" s="2" t="s">
        <v>92</v>
      </c>
      <c r="J209" s="9">
        <v>214.02235413</v>
      </c>
      <c r="K209" s="25">
        <f t="shared" si="12"/>
        <v>-0.17864586999999688</v>
      </c>
      <c r="L209" s="25">
        <f t="shared" si="13"/>
        <v>3.1914346868055783E-2</v>
      </c>
      <c r="N209" s="28">
        <f t="shared" si="14"/>
        <v>0.17864586999999688</v>
      </c>
      <c r="O209" s="26">
        <v>207</v>
      </c>
      <c r="P209" s="28">
        <f t="shared" si="15"/>
        <v>0.42418032786885246</v>
      </c>
    </row>
    <row r="210" spans="1:16">
      <c r="A210" s="18">
        <v>11014</v>
      </c>
      <c r="B210" t="s">
        <v>402</v>
      </c>
      <c r="C210" t="s">
        <v>704</v>
      </c>
      <c r="D210" t="s">
        <v>705</v>
      </c>
      <c r="E210" s="11">
        <v>2768021.6690000002</v>
      </c>
      <c r="F210" s="11">
        <v>1688309.601</v>
      </c>
      <c r="G210" s="9">
        <v>227.827</v>
      </c>
      <c r="H210" s="9">
        <v>202.96799999999999</v>
      </c>
      <c r="I210" s="2" t="s">
        <v>92</v>
      </c>
      <c r="J210" s="9">
        <v>202.78840636999999</v>
      </c>
      <c r="K210" s="25">
        <f t="shared" si="12"/>
        <v>-0.17959362999999939</v>
      </c>
      <c r="L210" s="25">
        <f t="shared" si="13"/>
        <v>3.2253871936576681E-2</v>
      </c>
      <c r="N210" s="28">
        <f t="shared" si="14"/>
        <v>0.17959362999999939</v>
      </c>
      <c r="O210" s="26">
        <v>208</v>
      </c>
      <c r="P210" s="28">
        <f t="shared" si="15"/>
        <v>0.42622950819672129</v>
      </c>
    </row>
    <row r="211" spans="1:16">
      <c r="A211" s="13">
        <v>5006</v>
      </c>
      <c r="B211" s="30" t="s">
        <v>253</v>
      </c>
      <c r="C211" t="s">
        <v>1012</v>
      </c>
      <c r="D211" t="s">
        <v>1013</v>
      </c>
      <c r="E211" s="11">
        <v>2713353.2069999999</v>
      </c>
      <c r="F211" s="11">
        <v>1623242.868</v>
      </c>
      <c r="G211" s="9">
        <v>161.91399999999999</v>
      </c>
      <c r="H211" s="9">
        <v>142.50319999999999</v>
      </c>
      <c r="I211" s="30" t="s">
        <v>50</v>
      </c>
      <c r="J211" s="9">
        <v>142.68292235999999</v>
      </c>
      <c r="K211" s="25">
        <f t="shared" si="12"/>
        <v>0.17972235999999953</v>
      </c>
      <c r="L211" s="25">
        <f t="shared" si="13"/>
        <v>3.2300126683969428E-2</v>
      </c>
      <c r="N211" s="28">
        <f t="shared" si="14"/>
        <v>0.17972235999999953</v>
      </c>
      <c r="O211" s="26">
        <v>209</v>
      </c>
      <c r="P211" s="28">
        <f t="shared" si="15"/>
        <v>0.42827868852459017</v>
      </c>
    </row>
    <row r="212" spans="1:16">
      <c r="A212" s="31" t="s">
        <v>137</v>
      </c>
      <c r="B212" t="s">
        <v>103</v>
      </c>
      <c r="C212" s="30" t="s">
        <v>142</v>
      </c>
      <c r="D212" s="30" t="s">
        <v>143</v>
      </c>
      <c r="E212" s="11">
        <v>2795812.2080000001</v>
      </c>
      <c r="F212" s="11">
        <v>1670007.2542000001</v>
      </c>
      <c r="G212" s="9">
        <v>401.9</v>
      </c>
      <c r="H212" s="9">
        <v>376.91</v>
      </c>
      <c r="I212" s="2" t="s">
        <v>92</v>
      </c>
      <c r="J212" s="9">
        <v>377.09014893</v>
      </c>
      <c r="K212" s="25">
        <f t="shared" si="12"/>
        <v>0.18014892999997301</v>
      </c>
      <c r="L212" s="25">
        <f t="shared" si="13"/>
        <v>3.2453636980135175E-2</v>
      </c>
      <c r="N212" s="28">
        <f t="shared" si="14"/>
        <v>0.18014892999997301</v>
      </c>
      <c r="O212" s="26">
        <v>210</v>
      </c>
      <c r="P212" s="28">
        <f t="shared" si="15"/>
        <v>0.43032786885245899</v>
      </c>
    </row>
    <row r="213" spans="1:16">
      <c r="A213" s="13">
        <v>8002</v>
      </c>
      <c r="B213" t="s">
        <v>216</v>
      </c>
      <c r="C213" t="s">
        <v>1084</v>
      </c>
      <c r="D213" t="s">
        <v>1085</v>
      </c>
      <c r="E213" s="11">
        <v>3035556.6579999998</v>
      </c>
      <c r="F213" s="11">
        <v>1599856.713</v>
      </c>
      <c r="G213" s="9">
        <v>396.346</v>
      </c>
      <c r="H213" s="9">
        <v>365.56400000000002</v>
      </c>
      <c r="I213" s="30" t="s">
        <v>60</v>
      </c>
      <c r="J213" s="9">
        <v>365.74423217999998</v>
      </c>
      <c r="K213" s="25">
        <f t="shared" si="12"/>
        <v>0.18023217999996177</v>
      </c>
      <c r="L213" s="25">
        <f t="shared" si="13"/>
        <v>3.248363870753862E-2</v>
      </c>
      <c r="N213" s="28">
        <f t="shared" si="14"/>
        <v>0.18023217999996177</v>
      </c>
      <c r="O213" s="26">
        <v>211</v>
      </c>
      <c r="P213" s="28">
        <f t="shared" si="15"/>
        <v>0.43237704918032788</v>
      </c>
    </row>
    <row r="214" spans="1:16">
      <c r="A214" s="13">
        <v>9004</v>
      </c>
      <c r="B214" t="s">
        <v>181</v>
      </c>
      <c r="C214" t="s">
        <v>1128</v>
      </c>
      <c r="D214" t="s">
        <v>1129</v>
      </c>
      <c r="E214" s="11">
        <v>2959582.1919999998</v>
      </c>
      <c r="F214" s="11">
        <v>1634804.398</v>
      </c>
      <c r="G214" s="9">
        <v>356.72199999999998</v>
      </c>
      <c r="H214" s="9">
        <v>326.62240000000003</v>
      </c>
      <c r="I214" s="30" t="s">
        <v>67</v>
      </c>
      <c r="J214" s="9">
        <v>326.80285644999998</v>
      </c>
      <c r="K214" s="25">
        <f t="shared" si="12"/>
        <v>0.18045644999995147</v>
      </c>
      <c r="L214" s="25">
        <f t="shared" si="13"/>
        <v>3.2564530346584984E-2</v>
      </c>
      <c r="N214" s="28">
        <f t="shared" si="14"/>
        <v>0.18045644999995147</v>
      </c>
      <c r="O214" s="26">
        <v>212</v>
      </c>
      <c r="P214" s="28">
        <f t="shared" si="15"/>
        <v>0.4344262295081967</v>
      </c>
    </row>
    <row r="215" spans="1:16">
      <c r="A215" s="18">
        <v>12005</v>
      </c>
      <c r="B215" t="s">
        <v>253</v>
      </c>
      <c r="C215" t="s">
        <v>804</v>
      </c>
      <c r="D215" t="s">
        <v>805</v>
      </c>
      <c r="E215" s="11">
        <v>2711947.3110000002</v>
      </c>
      <c r="F215" s="11">
        <v>1637076.7350000001</v>
      </c>
      <c r="G215" s="9">
        <v>233.29900000000001</v>
      </c>
      <c r="H215" s="9">
        <v>212.858</v>
      </c>
      <c r="I215" s="2" t="s">
        <v>92</v>
      </c>
      <c r="J215" s="9">
        <v>212.67730713</v>
      </c>
      <c r="K215" s="25">
        <f t="shared" si="12"/>
        <v>-0.18069287000000145</v>
      </c>
      <c r="L215" s="25">
        <f t="shared" si="13"/>
        <v>3.264991326883742E-2</v>
      </c>
      <c r="N215" s="28">
        <f t="shared" si="14"/>
        <v>0.18069287000000145</v>
      </c>
      <c r="O215" s="26">
        <v>213</v>
      </c>
      <c r="P215" s="28">
        <f t="shared" si="15"/>
        <v>0.43647540983606559</v>
      </c>
    </row>
    <row r="216" spans="1:16">
      <c r="A216" s="31" t="s">
        <v>297</v>
      </c>
      <c r="B216" s="30" t="s">
        <v>252</v>
      </c>
      <c r="C216" s="30" t="s">
        <v>298</v>
      </c>
      <c r="D216" s="30" t="s">
        <v>299</v>
      </c>
      <c r="E216" s="11">
        <v>3222175.4682</v>
      </c>
      <c r="F216" s="11">
        <v>1971992.8840000001</v>
      </c>
      <c r="G216" s="9">
        <v>2807.44</v>
      </c>
      <c r="H216" s="9">
        <v>2756.24</v>
      </c>
      <c r="I216" s="2" t="s">
        <v>284</v>
      </c>
      <c r="J216" s="9">
        <v>2756.05737305</v>
      </c>
      <c r="K216" s="25">
        <f t="shared" si="12"/>
        <v>-0.18262694999975793</v>
      </c>
      <c r="L216" s="25">
        <f t="shared" si="13"/>
        <v>3.3352602866214082E-2</v>
      </c>
      <c r="N216" s="28">
        <f t="shared" si="14"/>
        <v>0.18262694999975793</v>
      </c>
      <c r="O216" s="26">
        <v>214</v>
      </c>
      <c r="P216" s="28">
        <f t="shared" si="15"/>
        <v>0.43852459016393441</v>
      </c>
    </row>
    <row r="217" spans="1:16">
      <c r="A217" s="18">
        <v>12089</v>
      </c>
      <c r="B217" t="s">
        <v>253</v>
      </c>
      <c r="C217" t="s">
        <v>972</v>
      </c>
      <c r="D217" t="s">
        <v>973</v>
      </c>
      <c r="E217" s="11">
        <v>2712537.9810000001</v>
      </c>
      <c r="F217" s="11">
        <v>1639775.5859999999</v>
      </c>
      <c r="G217" s="9">
        <v>210.86600000000001</v>
      </c>
      <c r="H217" s="9">
        <v>190.23</v>
      </c>
      <c r="I217" s="2" t="s">
        <v>92</v>
      </c>
      <c r="J217" s="9">
        <v>190.04693603999999</v>
      </c>
      <c r="K217" s="25">
        <f t="shared" si="12"/>
        <v>-0.18306395999999836</v>
      </c>
      <c r="L217" s="25">
        <f t="shared" si="13"/>
        <v>3.3512413450880997E-2</v>
      </c>
      <c r="N217" s="28">
        <f t="shared" si="14"/>
        <v>0.18306395999999836</v>
      </c>
      <c r="O217" s="26">
        <v>215</v>
      </c>
      <c r="P217" s="28">
        <f t="shared" si="15"/>
        <v>0.4405737704918033</v>
      </c>
    </row>
    <row r="218" spans="1:16">
      <c r="A218" s="18">
        <v>10038</v>
      </c>
      <c r="B218" t="s">
        <v>320</v>
      </c>
      <c r="C218" t="s">
        <v>640</v>
      </c>
      <c r="D218" t="s">
        <v>641</v>
      </c>
      <c r="E218" s="11">
        <v>2784887.0129999998</v>
      </c>
      <c r="F218" s="11">
        <v>1793126.736</v>
      </c>
      <c r="G218" s="9">
        <v>484.88600000000002</v>
      </c>
      <c r="H218" s="9">
        <v>449.77600000000001</v>
      </c>
      <c r="I218" s="2" t="s">
        <v>92</v>
      </c>
      <c r="J218" s="9">
        <v>449.58975220000002</v>
      </c>
      <c r="K218" s="25">
        <f t="shared" si="12"/>
        <v>-0.18624779999998964</v>
      </c>
      <c r="L218" s="25">
        <f t="shared" si="13"/>
        <v>3.4688243004836139E-2</v>
      </c>
      <c r="N218" s="28">
        <f t="shared" si="14"/>
        <v>0.18624779999998964</v>
      </c>
      <c r="O218" s="26">
        <v>216</v>
      </c>
      <c r="P218" s="28">
        <f t="shared" si="15"/>
        <v>0.44262295081967212</v>
      </c>
    </row>
    <row r="219" spans="1:16">
      <c r="A219" s="18">
        <v>12050</v>
      </c>
      <c r="B219" t="s">
        <v>253</v>
      </c>
      <c r="C219" t="s">
        <v>894</v>
      </c>
      <c r="D219" t="s">
        <v>895</v>
      </c>
      <c r="E219" s="11">
        <v>2705344.5660000001</v>
      </c>
      <c r="F219" s="11">
        <v>1636688.0830000001</v>
      </c>
      <c r="G219" s="9">
        <v>231.101</v>
      </c>
      <c r="H219" s="9">
        <v>210.63900000000001</v>
      </c>
      <c r="I219" s="2" t="s">
        <v>92</v>
      </c>
      <c r="J219" s="9">
        <v>210.45098877000001</v>
      </c>
      <c r="K219" s="25">
        <f t="shared" si="12"/>
        <v>-0.18801123000000075</v>
      </c>
      <c r="L219" s="25">
        <f t="shared" si="13"/>
        <v>3.5348222606113179E-2</v>
      </c>
      <c r="N219" s="28">
        <f t="shared" si="14"/>
        <v>0.18801123000000075</v>
      </c>
      <c r="O219" s="26">
        <v>217</v>
      </c>
      <c r="P219" s="28">
        <f t="shared" si="15"/>
        <v>0.44467213114754101</v>
      </c>
    </row>
    <row r="220" spans="1:16">
      <c r="A220" s="13">
        <v>9008</v>
      </c>
      <c r="B220" t="s">
        <v>103</v>
      </c>
      <c r="C220" t="s">
        <v>3</v>
      </c>
      <c r="D220" t="s">
        <v>4</v>
      </c>
      <c r="E220" s="11">
        <v>2836045.156</v>
      </c>
      <c r="F220" s="11">
        <v>1631763.095</v>
      </c>
      <c r="G220" s="9">
        <v>195.26499999999999</v>
      </c>
      <c r="H220" s="9">
        <v>170.72669999999999</v>
      </c>
      <c r="I220" s="30" t="s">
        <v>67</v>
      </c>
      <c r="J220" s="9">
        <v>170.91546631</v>
      </c>
      <c r="K220" s="25">
        <f t="shared" si="12"/>
        <v>0.18876631000000543</v>
      </c>
      <c r="L220" s="25">
        <f t="shared" si="13"/>
        <v>3.5632719791018154E-2</v>
      </c>
      <c r="N220" s="28">
        <f t="shared" si="14"/>
        <v>0.18876631000000543</v>
      </c>
      <c r="O220" s="26">
        <v>218</v>
      </c>
      <c r="P220" s="28">
        <f t="shared" si="15"/>
        <v>0.44672131147540983</v>
      </c>
    </row>
    <row r="221" spans="1:16">
      <c r="A221" s="31" t="s">
        <v>395</v>
      </c>
      <c r="B221" s="30" t="s">
        <v>320</v>
      </c>
      <c r="C221" s="30" t="s">
        <v>398</v>
      </c>
      <c r="D221" s="30" t="s">
        <v>399</v>
      </c>
      <c r="E221" s="11">
        <v>2853329.5323000001</v>
      </c>
      <c r="F221" s="11">
        <v>1977862.0263</v>
      </c>
      <c r="G221" s="9">
        <v>2023.31</v>
      </c>
      <c r="H221" s="9">
        <v>1969.2059999999999</v>
      </c>
      <c r="I221" s="2" t="s">
        <v>67</v>
      </c>
      <c r="J221" s="9">
        <v>1969.3958740200001</v>
      </c>
      <c r="K221" s="25">
        <f t="shared" si="12"/>
        <v>0.18987402000016118</v>
      </c>
      <c r="L221" s="25">
        <f t="shared" si="13"/>
        <v>3.6052143471021605E-2</v>
      </c>
      <c r="N221" s="28">
        <f t="shared" si="14"/>
        <v>0.18987402000016118</v>
      </c>
      <c r="O221" s="26">
        <v>219</v>
      </c>
      <c r="P221" s="28">
        <f t="shared" si="15"/>
        <v>0.44877049180327871</v>
      </c>
    </row>
    <row r="222" spans="1:16">
      <c r="A222" s="13">
        <v>6007</v>
      </c>
      <c r="B222" t="s">
        <v>103</v>
      </c>
      <c r="C222" t="s">
        <v>1054</v>
      </c>
      <c r="D222" t="s">
        <v>1055</v>
      </c>
      <c r="E222" s="11">
        <v>2837352.969</v>
      </c>
      <c r="F222" s="11">
        <v>1628684.8770000001</v>
      </c>
      <c r="G222" s="9">
        <v>181.87799999999999</v>
      </c>
      <c r="H222" s="9">
        <v>157.48740000000001</v>
      </c>
      <c r="I222" s="30" t="s">
        <v>284</v>
      </c>
      <c r="J222" s="9">
        <v>157.67849731000001</v>
      </c>
      <c r="K222" s="25">
        <f t="shared" si="12"/>
        <v>0.19109731000000352</v>
      </c>
      <c r="L222" s="25">
        <f t="shared" si="13"/>
        <v>3.6518181889237444E-2</v>
      </c>
      <c r="N222" s="28">
        <f t="shared" si="14"/>
        <v>0.19109731000000352</v>
      </c>
      <c r="O222" s="26">
        <v>220</v>
      </c>
      <c r="P222" s="28">
        <f t="shared" si="15"/>
        <v>0.45081967213114754</v>
      </c>
    </row>
    <row r="223" spans="1:16">
      <c r="A223" s="13">
        <v>7010</v>
      </c>
      <c r="B223" s="30" t="s">
        <v>402</v>
      </c>
      <c r="C223" t="s">
        <v>542</v>
      </c>
      <c r="D223" t="s">
        <v>543</v>
      </c>
      <c r="E223" s="11">
        <v>2771242.4730000002</v>
      </c>
      <c r="F223" s="11">
        <v>1680690.7960000001</v>
      </c>
      <c r="G223" s="9">
        <v>275.541</v>
      </c>
      <c r="H223" s="9">
        <v>251.22499999999999</v>
      </c>
      <c r="I223" s="30" t="s">
        <v>92</v>
      </c>
      <c r="J223" s="9">
        <v>251.03242492999999</v>
      </c>
      <c r="K223" s="25">
        <f t="shared" si="12"/>
        <v>-0.19257507000000373</v>
      </c>
      <c r="L223" s="25">
        <f t="shared" si="13"/>
        <v>3.7085157585506338E-2</v>
      </c>
      <c r="N223" s="28">
        <f t="shared" si="14"/>
        <v>0.19257507000000373</v>
      </c>
      <c r="O223" s="26">
        <v>221</v>
      </c>
      <c r="P223" s="28">
        <f t="shared" si="15"/>
        <v>0.45286885245901637</v>
      </c>
    </row>
    <row r="224" spans="1:16">
      <c r="A224" s="13">
        <v>6008</v>
      </c>
      <c r="B224" t="s">
        <v>103</v>
      </c>
      <c r="C224" t="s">
        <v>1056</v>
      </c>
      <c r="D224" t="s">
        <v>1057</v>
      </c>
      <c r="E224" s="11">
        <v>2835830.3429999999</v>
      </c>
      <c r="F224" s="11">
        <v>1632149.665</v>
      </c>
      <c r="G224" s="9">
        <v>226.374</v>
      </c>
      <c r="H224" s="9">
        <v>201.81970000000001</v>
      </c>
      <c r="I224" s="30" t="s">
        <v>284</v>
      </c>
      <c r="J224" s="9">
        <v>202.01248168999999</v>
      </c>
      <c r="K224" s="25">
        <f t="shared" si="12"/>
        <v>0.19278168999997547</v>
      </c>
      <c r="L224" s="25">
        <f t="shared" si="13"/>
        <v>3.7164779999246639E-2</v>
      </c>
      <c r="N224" s="28">
        <f t="shared" si="14"/>
        <v>0.19278168999997547</v>
      </c>
      <c r="O224" s="26">
        <v>222</v>
      </c>
      <c r="P224" s="28">
        <f t="shared" si="15"/>
        <v>0.45491803278688525</v>
      </c>
    </row>
    <row r="225" spans="1:16">
      <c r="A225" s="18">
        <v>11012</v>
      </c>
      <c r="B225" t="s">
        <v>402</v>
      </c>
      <c r="C225" t="s">
        <v>700</v>
      </c>
      <c r="D225" t="s">
        <v>701</v>
      </c>
      <c r="E225" s="11">
        <v>2767788.0580000002</v>
      </c>
      <c r="F225" s="11">
        <v>1688074.773</v>
      </c>
      <c r="G225" s="9">
        <v>233.58099999999999</v>
      </c>
      <c r="H225" s="9">
        <v>208.75200000000001</v>
      </c>
      <c r="I225" s="2" t="s">
        <v>92</v>
      </c>
      <c r="J225" s="9">
        <v>208.55847168</v>
      </c>
      <c r="K225" s="25">
        <f t="shared" si="12"/>
        <v>-0.19352832000001285</v>
      </c>
      <c r="L225" s="25">
        <f t="shared" si="13"/>
        <v>3.7453210642027376E-2</v>
      </c>
      <c r="N225" s="28">
        <f t="shared" si="14"/>
        <v>0.19352832000001285</v>
      </c>
      <c r="O225" s="26">
        <v>223</v>
      </c>
      <c r="P225" s="28">
        <f t="shared" si="15"/>
        <v>0.45696721311475408</v>
      </c>
    </row>
    <row r="226" spans="1:16">
      <c r="A226" s="31" t="s">
        <v>285</v>
      </c>
      <c r="B226" s="30" t="s">
        <v>252</v>
      </c>
      <c r="C226" s="30" t="s">
        <v>286</v>
      </c>
      <c r="D226" s="30" t="s">
        <v>287</v>
      </c>
      <c r="E226" s="11">
        <v>3210737.2834000001</v>
      </c>
      <c r="F226" s="11">
        <v>1824914.7427999999</v>
      </c>
      <c r="G226" s="9">
        <v>2563.4299999999998</v>
      </c>
      <c r="H226" s="9">
        <v>2516.46</v>
      </c>
      <c r="I226" s="2" t="s">
        <v>284</v>
      </c>
      <c r="J226" s="9">
        <v>2516.2661132799999</v>
      </c>
      <c r="K226" s="25">
        <f t="shared" si="12"/>
        <v>-0.19388672000013685</v>
      </c>
      <c r="L226" s="25">
        <f t="shared" si="13"/>
        <v>3.7592060192411465E-2</v>
      </c>
      <c r="N226" s="28">
        <f t="shared" si="14"/>
        <v>0.19388672000013685</v>
      </c>
      <c r="O226" s="26">
        <v>224</v>
      </c>
      <c r="P226" s="28">
        <f t="shared" si="15"/>
        <v>0.45901639344262296</v>
      </c>
    </row>
    <row r="227" spans="1:16">
      <c r="A227" s="13">
        <v>5002</v>
      </c>
      <c r="B227" t="s">
        <v>216</v>
      </c>
      <c r="C227" t="s">
        <v>1004</v>
      </c>
      <c r="D227" t="s">
        <v>1005</v>
      </c>
      <c r="E227" s="11">
        <v>3040685.3590000002</v>
      </c>
      <c r="F227" s="11">
        <v>1599804.4169999999</v>
      </c>
      <c r="G227" s="9">
        <v>406.96800000000002</v>
      </c>
      <c r="H227" s="9">
        <v>375.92380000000003</v>
      </c>
      <c r="I227" s="30" t="s">
        <v>50</v>
      </c>
      <c r="J227" s="9">
        <v>376.11770630000001</v>
      </c>
      <c r="K227" s="25">
        <f t="shared" si="12"/>
        <v>0.19390629999998055</v>
      </c>
      <c r="L227" s="25">
        <f t="shared" si="13"/>
        <v>3.7599653179682453E-2</v>
      </c>
      <c r="N227" s="28">
        <f t="shared" si="14"/>
        <v>0.19390629999998055</v>
      </c>
      <c r="O227" s="26">
        <v>225</v>
      </c>
      <c r="P227" s="28">
        <f t="shared" si="15"/>
        <v>0.46106557377049179</v>
      </c>
    </row>
    <row r="228" spans="1:16">
      <c r="A228" s="18">
        <v>11033</v>
      </c>
      <c r="B228" t="s">
        <v>402</v>
      </c>
      <c r="C228" t="s">
        <v>740</v>
      </c>
      <c r="D228" t="s">
        <v>741</v>
      </c>
      <c r="E228" s="11">
        <v>2768730.0120000001</v>
      </c>
      <c r="F228" s="11">
        <v>1687991.6850000001</v>
      </c>
      <c r="G228" s="9">
        <v>239.155</v>
      </c>
      <c r="H228" s="9">
        <v>214.29900000000001</v>
      </c>
      <c r="I228" s="2" t="s">
        <v>92</v>
      </c>
      <c r="J228" s="9">
        <v>214.49313354</v>
      </c>
      <c r="K228" s="25">
        <f t="shared" si="12"/>
        <v>0.19413353999999572</v>
      </c>
      <c r="L228" s="25">
        <f t="shared" si="13"/>
        <v>3.768783135292994E-2</v>
      </c>
      <c r="N228" s="28">
        <f t="shared" si="14"/>
        <v>0.19413353999999572</v>
      </c>
      <c r="O228" s="26">
        <v>226</v>
      </c>
      <c r="P228" s="28">
        <f t="shared" si="15"/>
        <v>0.46311475409836067</v>
      </c>
    </row>
    <row r="229" spans="1:16">
      <c r="A229" s="31" t="s">
        <v>365</v>
      </c>
      <c r="B229" t="s">
        <v>320</v>
      </c>
      <c r="C229" s="30" t="s">
        <v>376</v>
      </c>
      <c r="D229" s="30" t="s">
        <v>377</v>
      </c>
      <c r="E229" s="11">
        <v>2777278.7928999998</v>
      </c>
      <c r="F229" s="11">
        <v>1792666.4224</v>
      </c>
      <c r="G229" s="9">
        <v>304.31</v>
      </c>
      <c r="H229" s="10">
        <v>269.79000000000002</v>
      </c>
      <c r="I229" s="2" t="s">
        <v>60</v>
      </c>
      <c r="J229" s="9">
        <v>269.59341431000001</v>
      </c>
      <c r="K229" s="25">
        <f t="shared" si="12"/>
        <v>-0.19658569000000625</v>
      </c>
      <c r="L229" s="25">
        <f t="shared" si="13"/>
        <v>3.8645933512778556E-2</v>
      </c>
      <c r="N229" s="28">
        <f t="shared" si="14"/>
        <v>0.19658569000000625</v>
      </c>
      <c r="O229" s="26">
        <v>227</v>
      </c>
      <c r="P229" s="28">
        <f t="shared" si="15"/>
        <v>0.4651639344262295</v>
      </c>
    </row>
    <row r="230" spans="1:16">
      <c r="A230" s="13">
        <v>5015</v>
      </c>
      <c r="B230" s="30" t="s">
        <v>253</v>
      </c>
      <c r="C230" t="s">
        <v>1030</v>
      </c>
      <c r="D230" t="s">
        <v>1031</v>
      </c>
      <c r="E230" s="11">
        <v>2713303.301</v>
      </c>
      <c r="F230" s="11">
        <v>1626757.5830000001</v>
      </c>
      <c r="G230" s="9">
        <v>172.40700000000001</v>
      </c>
      <c r="H230" s="9">
        <v>152.74109999999999</v>
      </c>
      <c r="I230" s="30" t="s">
        <v>50</v>
      </c>
      <c r="J230" s="9">
        <v>152.93836974999999</v>
      </c>
      <c r="K230" s="25">
        <f t="shared" si="12"/>
        <v>0.1972697500000038</v>
      </c>
      <c r="L230" s="25">
        <f t="shared" si="13"/>
        <v>3.8915354265063998E-2</v>
      </c>
      <c r="N230" s="28">
        <f t="shared" si="14"/>
        <v>0.1972697500000038</v>
      </c>
      <c r="O230" s="26">
        <v>228</v>
      </c>
      <c r="P230" s="28">
        <f t="shared" si="15"/>
        <v>0.46721311475409838</v>
      </c>
    </row>
    <row r="231" spans="1:16">
      <c r="A231" s="13">
        <v>7013</v>
      </c>
      <c r="B231" s="30" t="s">
        <v>253</v>
      </c>
      <c r="C231" s="28" t="s">
        <v>548</v>
      </c>
      <c r="D231" s="28" t="s">
        <v>549</v>
      </c>
      <c r="E231" s="11">
        <v>2713265.7510000002</v>
      </c>
      <c r="F231" s="11">
        <v>1637120.61</v>
      </c>
      <c r="G231" s="9">
        <v>228.21</v>
      </c>
      <c r="H231" s="9">
        <v>207.7774</v>
      </c>
      <c r="I231" s="30" t="s">
        <v>92</v>
      </c>
      <c r="J231" s="9">
        <v>207.57891846000001</v>
      </c>
      <c r="K231" s="25">
        <f t="shared" si="12"/>
        <v>-0.19848153999998885</v>
      </c>
      <c r="L231" s="25">
        <f t="shared" si="13"/>
        <v>3.9394921720767175E-2</v>
      </c>
      <c r="N231" s="28">
        <f t="shared" si="14"/>
        <v>0.19848153999998885</v>
      </c>
      <c r="O231" s="26">
        <v>229</v>
      </c>
      <c r="P231" s="28">
        <f t="shared" si="15"/>
        <v>0.46926229508196721</v>
      </c>
    </row>
    <row r="232" spans="1:16">
      <c r="A232" s="13">
        <v>8008</v>
      </c>
      <c r="B232" t="s">
        <v>103</v>
      </c>
      <c r="C232" t="s">
        <v>1096</v>
      </c>
      <c r="D232" t="s">
        <v>1097</v>
      </c>
      <c r="E232" s="11">
        <v>2835865.273</v>
      </c>
      <c r="F232" s="11">
        <v>1631881.304</v>
      </c>
      <c r="G232" s="9">
        <v>219.58500000000001</v>
      </c>
      <c r="H232" s="9">
        <v>195.04730000000001</v>
      </c>
      <c r="I232" s="30" t="s">
        <v>60</v>
      </c>
      <c r="J232" s="9">
        <v>194.84732056000001</v>
      </c>
      <c r="K232" s="25">
        <f t="shared" si="12"/>
        <v>-0.19997943999999279</v>
      </c>
      <c r="L232" s="25">
        <f t="shared" si="13"/>
        <v>3.999177642271072E-2</v>
      </c>
      <c r="N232" s="28">
        <f t="shared" si="14"/>
        <v>0.19997943999999279</v>
      </c>
      <c r="O232" s="26">
        <v>230</v>
      </c>
      <c r="P232" s="28">
        <f t="shared" si="15"/>
        <v>0.47131147540983609</v>
      </c>
    </row>
    <row r="233" spans="1:16">
      <c r="A233" s="31" t="s">
        <v>400</v>
      </c>
      <c r="B233" t="s">
        <v>402</v>
      </c>
      <c r="C233" s="30" t="s">
        <v>403</v>
      </c>
      <c r="D233" s="30" t="s">
        <v>404</v>
      </c>
      <c r="E233" s="11">
        <v>2788009.0559999999</v>
      </c>
      <c r="F233" s="11">
        <v>1673065.5637000001</v>
      </c>
      <c r="G233" s="9">
        <v>280.76</v>
      </c>
      <c r="H233" s="9">
        <v>256.06</v>
      </c>
      <c r="I233" s="2" t="s">
        <v>92</v>
      </c>
      <c r="J233" s="9">
        <v>256.26184081999997</v>
      </c>
      <c r="K233" s="25">
        <f t="shared" si="12"/>
        <v>0.20184081999997261</v>
      </c>
      <c r="L233" s="25">
        <f t="shared" si="13"/>
        <v>4.073971661826134E-2</v>
      </c>
      <c r="N233" s="28">
        <f t="shared" si="14"/>
        <v>0.20184081999997261</v>
      </c>
      <c r="O233" s="26">
        <v>231</v>
      </c>
      <c r="P233" s="28">
        <f t="shared" si="15"/>
        <v>0.47336065573770492</v>
      </c>
    </row>
    <row r="234" spans="1:16">
      <c r="A234" s="31" t="s">
        <v>362</v>
      </c>
      <c r="B234" t="s">
        <v>320</v>
      </c>
      <c r="C234" s="30" t="s">
        <v>370</v>
      </c>
      <c r="D234" s="30" t="s">
        <v>371</v>
      </c>
      <c r="E234" s="11">
        <v>2774929.5389</v>
      </c>
      <c r="F234" s="11">
        <v>1795892.9069999999</v>
      </c>
      <c r="G234" s="9">
        <v>263.72000000000003</v>
      </c>
      <c r="H234" s="10">
        <v>228.59</v>
      </c>
      <c r="I234" s="2" t="s">
        <v>60</v>
      </c>
      <c r="J234" s="9">
        <v>228.38752747000001</v>
      </c>
      <c r="K234" s="25">
        <f t="shared" si="12"/>
        <v>-0.20247252999999432</v>
      </c>
      <c r="L234" s="25">
        <f t="shared" si="13"/>
        <v>4.0995125404598598E-2</v>
      </c>
      <c r="N234" s="28">
        <f t="shared" si="14"/>
        <v>0.20247252999999432</v>
      </c>
      <c r="O234" s="26">
        <v>232</v>
      </c>
      <c r="P234" s="28">
        <f t="shared" si="15"/>
        <v>0.47540983606557374</v>
      </c>
    </row>
    <row r="235" spans="1:16">
      <c r="A235" s="31" t="s">
        <v>77</v>
      </c>
      <c r="B235" s="30" t="s">
        <v>55</v>
      </c>
      <c r="C235" s="30" t="s">
        <v>78</v>
      </c>
      <c r="D235" s="30" t="s">
        <v>79</v>
      </c>
      <c r="E235" s="11">
        <v>2716790.7508</v>
      </c>
      <c r="F235" s="11">
        <v>1610219.9223</v>
      </c>
      <c r="G235" s="9">
        <v>54.17</v>
      </c>
      <c r="H235" s="9">
        <v>35.64</v>
      </c>
      <c r="I235" s="2" t="s">
        <v>67</v>
      </c>
      <c r="J235" s="9">
        <v>35.84376907</v>
      </c>
      <c r="K235" s="25">
        <f t="shared" si="12"/>
        <v>0.20376906999999989</v>
      </c>
      <c r="L235" s="25">
        <f t="shared" si="13"/>
        <v>4.1521833888664851E-2</v>
      </c>
      <c r="N235" s="28">
        <f t="shared" si="14"/>
        <v>0.20376906999999989</v>
      </c>
      <c r="O235" s="26">
        <v>233</v>
      </c>
      <c r="P235" s="28">
        <f t="shared" si="15"/>
        <v>0.47745901639344263</v>
      </c>
    </row>
    <row r="236" spans="1:16">
      <c r="A236" s="13">
        <v>8011</v>
      </c>
      <c r="B236" s="30" t="s">
        <v>402</v>
      </c>
      <c r="C236" t="s">
        <v>1102</v>
      </c>
      <c r="D236" t="s">
        <v>1103</v>
      </c>
      <c r="E236" s="11">
        <v>2767333.89</v>
      </c>
      <c r="F236" s="11">
        <v>1689118.503</v>
      </c>
      <c r="G236" s="9">
        <v>238.196</v>
      </c>
      <c r="H236" s="9">
        <v>213.28720000000001</v>
      </c>
      <c r="I236" s="30" t="s">
        <v>60</v>
      </c>
      <c r="J236" s="9">
        <v>213.49162292</v>
      </c>
      <c r="K236" s="25">
        <f t="shared" si="12"/>
        <v>0.20442291999998474</v>
      </c>
      <c r="L236" s="25">
        <f t="shared" si="13"/>
        <v>4.178873022132016E-2</v>
      </c>
      <c r="N236" s="28">
        <f t="shared" si="14"/>
        <v>0.20442291999998474</v>
      </c>
      <c r="O236" s="26">
        <v>234</v>
      </c>
      <c r="P236" s="28">
        <f t="shared" si="15"/>
        <v>0.47950819672131145</v>
      </c>
    </row>
    <row r="237" spans="1:16">
      <c r="A237" s="18">
        <v>12066</v>
      </c>
      <c r="B237" t="s">
        <v>253</v>
      </c>
      <c r="C237" t="s">
        <v>926</v>
      </c>
      <c r="D237" t="s">
        <v>927</v>
      </c>
      <c r="E237" s="11">
        <v>2709389.69</v>
      </c>
      <c r="F237" s="11">
        <v>1636942.115</v>
      </c>
      <c r="G237" s="9">
        <v>242.94</v>
      </c>
      <c r="H237" s="9">
        <v>222.489</v>
      </c>
      <c r="I237" s="2" t="s">
        <v>92</v>
      </c>
      <c r="J237" s="9">
        <v>222.28410339000001</v>
      </c>
      <c r="K237" s="25">
        <f t="shared" si="12"/>
        <v>-0.2048966099999916</v>
      </c>
      <c r="L237" s="25">
        <f t="shared" si="13"/>
        <v>4.1982620789488653E-2</v>
      </c>
      <c r="N237" s="28">
        <f t="shared" si="14"/>
        <v>0.2048966099999916</v>
      </c>
      <c r="O237" s="26">
        <v>235</v>
      </c>
      <c r="P237" s="28">
        <f t="shared" si="15"/>
        <v>0.48155737704918034</v>
      </c>
    </row>
    <row r="238" spans="1:16">
      <c r="A238" s="31" t="s">
        <v>314</v>
      </c>
      <c r="B238" t="s">
        <v>320</v>
      </c>
      <c r="C238" s="30" t="s">
        <v>349</v>
      </c>
      <c r="D238" s="30" t="s">
        <v>350</v>
      </c>
      <c r="E238" s="11">
        <v>2748697.503</v>
      </c>
      <c r="F238" s="11">
        <v>1819483.9746999999</v>
      </c>
      <c r="G238" s="9">
        <v>87.49</v>
      </c>
      <c r="H238" s="9">
        <v>51.22</v>
      </c>
      <c r="I238" s="2" t="s">
        <v>92</v>
      </c>
      <c r="J238" s="9">
        <v>51.014457700000001</v>
      </c>
      <c r="K238" s="25">
        <f t="shared" si="12"/>
        <v>-0.20554229999999762</v>
      </c>
      <c r="L238" s="25">
        <f t="shared" si="13"/>
        <v>4.2247637089289025E-2</v>
      </c>
      <c r="N238" s="28">
        <f t="shared" si="14"/>
        <v>0.20554229999999762</v>
      </c>
      <c r="O238" s="26">
        <v>236</v>
      </c>
      <c r="P238" s="28">
        <f t="shared" si="15"/>
        <v>0.48360655737704916</v>
      </c>
    </row>
    <row r="239" spans="1:16">
      <c r="A239" s="31" t="s">
        <v>408</v>
      </c>
      <c r="B239" t="s">
        <v>402</v>
      </c>
      <c r="C239" s="30" t="s">
        <v>426</v>
      </c>
      <c r="D239" s="30" t="s">
        <v>427</v>
      </c>
      <c r="E239" s="11">
        <v>2781110.9152000002</v>
      </c>
      <c r="F239" s="11">
        <v>1776045.5068999999</v>
      </c>
      <c r="G239" s="9">
        <v>433.04</v>
      </c>
      <c r="H239" s="9">
        <v>399.91</v>
      </c>
      <c r="I239" s="2" t="s">
        <v>60</v>
      </c>
      <c r="J239" s="9">
        <v>399.70367432</v>
      </c>
      <c r="K239" s="25">
        <f t="shared" si="12"/>
        <v>-0.20632568000002038</v>
      </c>
      <c r="L239" s="25">
        <f t="shared" si="13"/>
        <v>4.2570286227470812E-2</v>
      </c>
      <c r="N239" s="28">
        <f t="shared" si="14"/>
        <v>0.20632568000002038</v>
      </c>
      <c r="O239" s="26">
        <v>237</v>
      </c>
      <c r="P239" s="28">
        <f t="shared" si="15"/>
        <v>0.48565573770491804</v>
      </c>
    </row>
    <row r="240" spans="1:16">
      <c r="A240" s="13">
        <v>6001</v>
      </c>
      <c r="B240" t="s">
        <v>216</v>
      </c>
      <c r="C240" s="28" t="s">
        <v>1042</v>
      </c>
      <c r="D240" s="28" t="s">
        <v>1043</v>
      </c>
      <c r="E240" s="11">
        <v>3050283.2230000002</v>
      </c>
      <c r="F240" s="11">
        <v>1597979.8130000001</v>
      </c>
      <c r="G240" s="9">
        <v>471.286</v>
      </c>
      <c r="H240" s="9">
        <v>439.84210000000002</v>
      </c>
      <c r="I240" s="30" t="s">
        <v>284</v>
      </c>
      <c r="J240" s="9">
        <v>440.04843140000003</v>
      </c>
      <c r="K240" s="25">
        <f t="shared" si="12"/>
        <v>0.20633140000001049</v>
      </c>
      <c r="L240" s="25">
        <f t="shared" si="13"/>
        <v>4.2572646625964328E-2</v>
      </c>
      <c r="N240" s="28">
        <f t="shared" si="14"/>
        <v>0.20633140000001049</v>
      </c>
      <c r="O240" s="26">
        <v>238</v>
      </c>
      <c r="P240" s="28">
        <f t="shared" si="15"/>
        <v>0.48770491803278687</v>
      </c>
    </row>
    <row r="241" spans="1:16">
      <c r="A241" s="13">
        <v>8012</v>
      </c>
      <c r="B241" s="30" t="s">
        <v>402</v>
      </c>
      <c r="C241" t="s">
        <v>1104</v>
      </c>
      <c r="D241" t="s">
        <v>1105</v>
      </c>
      <c r="E241" s="11">
        <v>2767858.1320000002</v>
      </c>
      <c r="F241" s="11">
        <v>1687870.7960000001</v>
      </c>
      <c r="G241" s="9">
        <v>233.15199999999999</v>
      </c>
      <c r="H241" s="9">
        <v>208.33879999999999</v>
      </c>
      <c r="I241" s="30" t="s">
        <v>60</v>
      </c>
      <c r="J241" s="9">
        <v>208.54705810999999</v>
      </c>
      <c r="K241" s="25">
        <f t="shared" si="12"/>
        <v>0.20825811000000272</v>
      </c>
      <c r="L241" s="25">
        <f t="shared" si="13"/>
        <v>4.337144038077323E-2</v>
      </c>
      <c r="N241" s="28">
        <f t="shared" si="14"/>
        <v>0.20825811000000272</v>
      </c>
      <c r="O241" s="26">
        <v>239</v>
      </c>
      <c r="P241" s="28">
        <f t="shared" si="15"/>
        <v>0.48975409836065575</v>
      </c>
    </row>
    <row r="242" spans="1:16">
      <c r="A242" s="31" t="s">
        <v>481</v>
      </c>
      <c r="B242" s="30" t="s">
        <v>402</v>
      </c>
      <c r="C242" s="30" t="s">
        <v>497</v>
      </c>
      <c r="D242" s="30" t="s">
        <v>498</v>
      </c>
      <c r="E242" s="11">
        <v>2786974.8336</v>
      </c>
      <c r="F242" s="11">
        <v>1725454.6481999999</v>
      </c>
      <c r="G242" s="9">
        <v>471.5</v>
      </c>
      <c r="H242" s="9">
        <v>440.85</v>
      </c>
      <c r="I242" s="2" t="s">
        <v>67</v>
      </c>
      <c r="J242" s="9">
        <v>441.05828857</v>
      </c>
      <c r="K242" s="25">
        <f t="shared" si="12"/>
        <v>0.20828856999997925</v>
      </c>
      <c r="L242" s="25">
        <f t="shared" si="13"/>
        <v>4.3384128392636251E-2</v>
      </c>
      <c r="N242" s="28">
        <f t="shared" si="14"/>
        <v>0.20828856999997925</v>
      </c>
      <c r="O242" s="26">
        <v>240</v>
      </c>
      <c r="P242" s="28">
        <f t="shared" si="15"/>
        <v>0.49180327868852458</v>
      </c>
    </row>
    <row r="243" spans="1:16">
      <c r="A243" s="30" t="s">
        <v>1197</v>
      </c>
      <c r="B243" s="30" t="s">
        <v>402</v>
      </c>
      <c r="C243" s="30" t="s">
        <v>1198</v>
      </c>
      <c r="D243" s="30" t="s">
        <v>1199</v>
      </c>
      <c r="E243" s="11">
        <v>2836723.5421000002</v>
      </c>
      <c r="F243" s="11">
        <v>1732780.9206999999</v>
      </c>
      <c r="G243" s="9">
        <v>2218.37</v>
      </c>
      <c r="H243" s="9">
        <v>2183.2240000000002</v>
      </c>
      <c r="I243" s="2" t="s">
        <v>284</v>
      </c>
      <c r="J243" s="9">
        <v>2183.4355468799999</v>
      </c>
      <c r="K243" s="25">
        <f t="shared" si="12"/>
        <v>0.21154687999978705</v>
      </c>
      <c r="L243" s="25">
        <f t="shared" si="13"/>
        <v>4.4752082437644301E-2</v>
      </c>
      <c r="N243" s="28">
        <f t="shared" si="14"/>
        <v>0.21154687999978705</v>
      </c>
      <c r="O243" s="26">
        <v>241</v>
      </c>
      <c r="P243" s="28">
        <f t="shared" si="15"/>
        <v>0.49385245901639346</v>
      </c>
    </row>
    <row r="244" spans="1:16">
      <c r="A244" s="13">
        <v>6015</v>
      </c>
      <c r="B244" s="30" t="s">
        <v>253</v>
      </c>
      <c r="C244" t="s">
        <v>1070</v>
      </c>
      <c r="D244" t="s">
        <v>1071</v>
      </c>
      <c r="E244" s="11">
        <v>2713283.798</v>
      </c>
      <c r="F244" s="11">
        <v>1625187.135</v>
      </c>
      <c r="G244" s="9">
        <v>170.33</v>
      </c>
      <c r="H244" s="9">
        <v>150.7784</v>
      </c>
      <c r="I244" s="30" t="s">
        <v>284</v>
      </c>
      <c r="J244" s="9">
        <v>150.56610107</v>
      </c>
      <c r="K244" s="25">
        <f t="shared" si="12"/>
        <v>-0.21229893000000288</v>
      </c>
      <c r="L244" s="25">
        <f t="shared" si="13"/>
        <v>4.5070835679146125E-2</v>
      </c>
      <c r="N244" s="28">
        <f t="shared" si="14"/>
        <v>0.21229893000000288</v>
      </c>
      <c r="O244" s="26">
        <v>242</v>
      </c>
      <c r="P244" s="28">
        <f t="shared" si="15"/>
        <v>0.49590163934426229</v>
      </c>
    </row>
    <row r="245" spans="1:16">
      <c r="A245" s="13">
        <v>9001</v>
      </c>
      <c r="B245" t="s">
        <v>216</v>
      </c>
      <c r="C245" s="28" t="s">
        <v>1122</v>
      </c>
      <c r="D245" s="28" t="s">
        <v>1123</v>
      </c>
      <c r="E245" s="11">
        <v>3047360.2760000001</v>
      </c>
      <c r="F245" s="11">
        <v>1598118.1470000001</v>
      </c>
      <c r="G245" s="9">
        <v>444.64699999999999</v>
      </c>
      <c r="H245" s="9">
        <v>413.34469999999999</v>
      </c>
      <c r="I245" s="30" t="s">
        <v>67</v>
      </c>
      <c r="J245" s="9">
        <v>413.55999756</v>
      </c>
      <c r="K245" s="25">
        <f t="shared" si="12"/>
        <v>0.21529756000001044</v>
      </c>
      <c r="L245" s="25">
        <f t="shared" si="13"/>
        <v>4.6353039341958092E-2</v>
      </c>
      <c r="N245" s="28">
        <f t="shared" si="14"/>
        <v>0.21529756000001044</v>
      </c>
      <c r="O245" s="26">
        <v>243</v>
      </c>
      <c r="P245" s="28">
        <f t="shared" si="15"/>
        <v>0.49795081967213117</v>
      </c>
    </row>
    <row r="246" spans="1:16">
      <c r="A246" s="18">
        <v>11059</v>
      </c>
      <c r="B246" t="s">
        <v>402</v>
      </c>
      <c r="C246" t="s">
        <v>792</v>
      </c>
      <c r="D246" t="s">
        <v>793</v>
      </c>
      <c r="E246" s="11">
        <v>2767286.4160000002</v>
      </c>
      <c r="F246" s="11">
        <v>1687491.5260000001</v>
      </c>
      <c r="G246" s="9">
        <v>232.73699999999999</v>
      </c>
      <c r="H246" s="9">
        <v>207.97800000000001</v>
      </c>
      <c r="I246" s="2" t="s">
        <v>92</v>
      </c>
      <c r="J246" s="9">
        <v>207.76266479</v>
      </c>
      <c r="K246" s="25">
        <f t="shared" si="12"/>
        <v>-0.21533521000000633</v>
      </c>
      <c r="L246" s="25">
        <f t="shared" si="13"/>
        <v>4.6369252665746825E-2</v>
      </c>
      <c r="N246" s="28">
        <f t="shared" si="14"/>
        <v>0.21533521000000633</v>
      </c>
      <c r="O246" s="26">
        <v>244</v>
      </c>
      <c r="P246" s="28">
        <f t="shared" si="15"/>
        <v>0.5</v>
      </c>
    </row>
    <row r="247" spans="1:16">
      <c r="A247" s="13">
        <v>5004</v>
      </c>
      <c r="B247" t="s">
        <v>181</v>
      </c>
      <c r="C247" t="s">
        <v>1008</v>
      </c>
      <c r="D247" t="s">
        <v>1009</v>
      </c>
      <c r="E247" s="11">
        <v>2970603.2280000001</v>
      </c>
      <c r="F247" s="11">
        <v>1633414.35</v>
      </c>
      <c r="G247" s="9">
        <v>389.52699999999999</v>
      </c>
      <c r="H247" s="9">
        <v>359.0908</v>
      </c>
      <c r="I247" s="30" t="s">
        <v>50</v>
      </c>
      <c r="J247" s="9">
        <v>358.87399291999998</v>
      </c>
      <c r="K247" s="25">
        <f t="shared" si="12"/>
        <v>-0.21680708000002369</v>
      </c>
      <c r="L247" s="25">
        <f t="shared" si="13"/>
        <v>4.7005309938136675E-2</v>
      </c>
      <c r="N247" s="28">
        <f t="shared" si="14"/>
        <v>0.21680708000002369</v>
      </c>
      <c r="O247" s="26">
        <v>245</v>
      </c>
      <c r="P247" s="28">
        <f t="shared" si="15"/>
        <v>0.50204918032786883</v>
      </c>
    </row>
    <row r="248" spans="1:16">
      <c r="A248" s="31" t="s">
        <v>51</v>
      </c>
      <c r="B248" s="30" t="s">
        <v>253</v>
      </c>
      <c r="C248" s="30" t="s">
        <v>52</v>
      </c>
      <c r="D248" s="30" t="s">
        <v>53</v>
      </c>
      <c r="E248" s="11">
        <v>2718317.0493999999</v>
      </c>
      <c r="F248" s="11">
        <v>1613543.0064000001</v>
      </c>
      <c r="G248" s="9">
        <v>119.49</v>
      </c>
      <c r="H248" s="9">
        <v>100.74</v>
      </c>
      <c r="I248" s="2" t="s">
        <v>50</v>
      </c>
      <c r="J248" s="9">
        <v>100.95890045</v>
      </c>
      <c r="K248" s="25">
        <f t="shared" si="12"/>
        <v>0.21890045000000669</v>
      </c>
      <c r="L248" s="25">
        <f t="shared" si="13"/>
        <v>4.7917407010205429E-2</v>
      </c>
      <c r="N248" s="28">
        <f t="shared" si="14"/>
        <v>0.21890045000000669</v>
      </c>
      <c r="O248" s="26">
        <v>246</v>
      </c>
      <c r="P248" s="28">
        <f t="shared" si="15"/>
        <v>0.50409836065573765</v>
      </c>
    </row>
    <row r="249" spans="1:16">
      <c r="A249" s="18">
        <v>12082</v>
      </c>
      <c r="B249" t="s">
        <v>253</v>
      </c>
      <c r="C249" s="28" t="s">
        <v>958</v>
      </c>
      <c r="D249" s="28" t="s">
        <v>959</v>
      </c>
      <c r="E249" s="11">
        <v>2712378.3</v>
      </c>
      <c r="F249" s="11">
        <v>1638236.2509999999</v>
      </c>
      <c r="G249" s="9">
        <v>232.489</v>
      </c>
      <c r="H249" s="9">
        <v>211.965</v>
      </c>
      <c r="I249" s="2" t="s">
        <v>92</v>
      </c>
      <c r="J249" s="9">
        <v>211.7447052</v>
      </c>
      <c r="K249" s="25">
        <f t="shared" si="12"/>
        <v>-0.2202948000000049</v>
      </c>
      <c r="L249" s="25">
        <f t="shared" si="13"/>
        <v>4.8529798907042156E-2</v>
      </c>
      <c r="N249" s="28">
        <f t="shared" si="14"/>
        <v>0.2202948000000049</v>
      </c>
      <c r="O249" s="26">
        <v>247</v>
      </c>
      <c r="P249" s="28">
        <f t="shared" si="15"/>
        <v>0.50614754098360659</v>
      </c>
    </row>
    <row r="250" spans="1:16">
      <c r="A250" s="18">
        <v>12062</v>
      </c>
      <c r="B250" t="s">
        <v>253</v>
      </c>
      <c r="C250" t="s">
        <v>918</v>
      </c>
      <c r="D250" t="s">
        <v>919</v>
      </c>
      <c r="E250" s="11">
        <v>2708372.81</v>
      </c>
      <c r="F250" s="11">
        <v>1636877.9380000001</v>
      </c>
      <c r="G250" s="9">
        <v>240.24600000000001</v>
      </c>
      <c r="H250" s="9">
        <v>219.792</v>
      </c>
      <c r="I250" s="2" t="s">
        <v>92</v>
      </c>
      <c r="J250" s="9">
        <v>219.57139587</v>
      </c>
      <c r="K250" s="25">
        <f t="shared" si="12"/>
        <v>-0.22060412999999812</v>
      </c>
      <c r="L250" s="25">
        <f t="shared" si="13"/>
        <v>4.8666182173056072E-2</v>
      </c>
      <c r="N250" s="28">
        <f t="shared" si="14"/>
        <v>0.22060412999999812</v>
      </c>
      <c r="O250" s="26">
        <v>248</v>
      </c>
      <c r="P250" s="28">
        <f t="shared" si="15"/>
        <v>0.50819672131147542</v>
      </c>
    </row>
    <row r="251" spans="1:16">
      <c r="A251" s="31" t="s">
        <v>478</v>
      </c>
      <c r="B251" s="30" t="s">
        <v>402</v>
      </c>
      <c r="C251" s="30" t="s">
        <v>491</v>
      </c>
      <c r="D251" s="30" t="s">
        <v>492</v>
      </c>
      <c r="E251" s="11">
        <v>2755899.3243999998</v>
      </c>
      <c r="F251" s="11">
        <v>1770687.3395</v>
      </c>
      <c r="G251" s="9">
        <v>59.1</v>
      </c>
      <c r="H251" s="9">
        <v>27.04</v>
      </c>
      <c r="I251" s="2" t="s">
        <v>67</v>
      </c>
      <c r="J251" s="9">
        <v>27.26129341</v>
      </c>
      <c r="K251" s="25">
        <f t="shared" si="12"/>
        <v>0.22129341000000124</v>
      </c>
      <c r="L251" s="25">
        <f t="shared" si="13"/>
        <v>4.8970773309428652E-2</v>
      </c>
      <c r="N251" s="28">
        <f t="shared" si="14"/>
        <v>0.22129341000000124</v>
      </c>
      <c r="O251" s="26">
        <v>249</v>
      </c>
      <c r="P251" s="28">
        <f t="shared" si="15"/>
        <v>0.51024590163934425</v>
      </c>
    </row>
    <row r="252" spans="1:16">
      <c r="A252" s="31" t="s">
        <v>180</v>
      </c>
      <c r="B252" t="s">
        <v>181</v>
      </c>
      <c r="C252" s="30" t="s">
        <v>192</v>
      </c>
      <c r="D252" s="30" t="s">
        <v>193</v>
      </c>
      <c r="E252" s="11">
        <v>2981809.5767999999</v>
      </c>
      <c r="F252" s="11">
        <v>1638731.5385</v>
      </c>
      <c r="G252" s="9">
        <v>448.32</v>
      </c>
      <c r="H252" s="9">
        <v>416.923</v>
      </c>
      <c r="I252" s="2" t="s">
        <v>50</v>
      </c>
      <c r="J252" s="9">
        <v>416.69821166999998</v>
      </c>
      <c r="K252" s="25">
        <f t="shared" si="12"/>
        <v>-0.22478833000002396</v>
      </c>
      <c r="L252" s="25">
        <f t="shared" si="13"/>
        <v>5.0529793304199676E-2</v>
      </c>
      <c r="N252" s="28">
        <f t="shared" si="14"/>
        <v>0.22478833000002396</v>
      </c>
      <c r="O252" s="26">
        <v>250</v>
      </c>
      <c r="P252" s="28">
        <f t="shared" si="15"/>
        <v>0.51229508196721307</v>
      </c>
    </row>
    <row r="253" spans="1:16">
      <c r="A253" s="18">
        <v>12093</v>
      </c>
      <c r="B253" t="s">
        <v>253</v>
      </c>
      <c r="C253" s="28" t="s">
        <v>980</v>
      </c>
      <c r="D253" s="28" t="s">
        <v>981</v>
      </c>
      <c r="E253" s="11">
        <v>2712460.233</v>
      </c>
      <c r="F253" s="11">
        <v>1638921.662</v>
      </c>
      <c r="G253" s="9">
        <v>230.75200000000001</v>
      </c>
      <c r="H253" s="9">
        <v>210.178</v>
      </c>
      <c r="I253" s="2" t="s">
        <v>92</v>
      </c>
      <c r="J253" s="9">
        <v>209.95243834999999</v>
      </c>
      <c r="K253" s="25">
        <f t="shared" si="12"/>
        <v>-0.22556165000000306</v>
      </c>
      <c r="L253" s="25">
        <f t="shared" si="13"/>
        <v>5.0878057950723879E-2</v>
      </c>
      <c r="N253" s="28">
        <f t="shared" si="14"/>
        <v>0.22556165000000306</v>
      </c>
      <c r="O253" s="26">
        <v>251</v>
      </c>
      <c r="P253" s="28">
        <f t="shared" si="15"/>
        <v>0.51434426229508201</v>
      </c>
    </row>
    <row r="254" spans="1:16">
      <c r="A254" s="30" t="s">
        <v>1188</v>
      </c>
      <c r="B254" s="30" t="s">
        <v>402</v>
      </c>
      <c r="C254" s="30" t="s">
        <v>1189</v>
      </c>
      <c r="D254" s="30" t="s">
        <v>1190</v>
      </c>
      <c r="E254" s="11">
        <v>2838813.9662000001</v>
      </c>
      <c r="F254" s="11">
        <v>1738367.8740999999</v>
      </c>
      <c r="G254" s="9">
        <v>2696.41</v>
      </c>
      <c r="H254" s="9">
        <v>2660.7689999999998</v>
      </c>
      <c r="I254" s="2" t="s">
        <v>284</v>
      </c>
      <c r="J254" s="9">
        <v>2660.9953613299999</v>
      </c>
      <c r="K254" s="25">
        <f t="shared" si="12"/>
        <v>0.22636133000014524</v>
      </c>
      <c r="L254" s="25">
        <f t="shared" si="13"/>
        <v>5.1239451719434656E-2</v>
      </c>
      <c r="N254" s="28">
        <f t="shared" si="14"/>
        <v>0.22636133000014524</v>
      </c>
      <c r="O254" s="26">
        <v>252</v>
      </c>
      <c r="P254" s="28">
        <f t="shared" si="15"/>
        <v>0.51639344262295084</v>
      </c>
    </row>
    <row r="255" spans="1:16">
      <c r="A255" s="18">
        <v>11058</v>
      </c>
      <c r="B255" s="28" t="s">
        <v>402</v>
      </c>
      <c r="C255" s="28" t="s">
        <v>790</v>
      </c>
      <c r="D255" s="28" t="s">
        <v>791</v>
      </c>
      <c r="E255" s="11">
        <v>2767134.9309999999</v>
      </c>
      <c r="F255" s="11">
        <v>1687261.1629999999</v>
      </c>
      <c r="G255" s="9">
        <v>232.2</v>
      </c>
      <c r="H255" s="9">
        <v>207.46700000000001</v>
      </c>
      <c r="I255" s="2" t="s">
        <v>92</v>
      </c>
      <c r="J255" s="9">
        <v>207.23901366999999</v>
      </c>
      <c r="K255" s="25">
        <f t="shared" si="12"/>
        <v>-0.22798633000002155</v>
      </c>
      <c r="L255" s="25">
        <f t="shared" si="13"/>
        <v>5.1977766666878727E-2</v>
      </c>
      <c r="N255" s="28">
        <f t="shared" si="14"/>
        <v>0.22798633000002155</v>
      </c>
      <c r="O255" s="26">
        <v>253</v>
      </c>
      <c r="P255" s="28">
        <f t="shared" si="15"/>
        <v>0.51844262295081966</v>
      </c>
    </row>
    <row r="256" spans="1:16">
      <c r="A256" s="13">
        <v>7004</v>
      </c>
      <c r="B256" t="s">
        <v>181</v>
      </c>
      <c r="C256" s="28" t="s">
        <v>530</v>
      </c>
      <c r="D256" s="28" t="s">
        <v>531</v>
      </c>
      <c r="E256" s="11">
        <v>2965380.4139999999</v>
      </c>
      <c r="F256" s="11">
        <v>1631864.0730000001</v>
      </c>
      <c r="G256" s="9">
        <v>370.63400000000001</v>
      </c>
      <c r="H256" s="9">
        <v>340.5684</v>
      </c>
      <c r="I256" s="30" t="s">
        <v>92</v>
      </c>
      <c r="J256" s="9">
        <v>340.79644775000003</v>
      </c>
      <c r="K256" s="25">
        <f t="shared" si="12"/>
        <v>0.22804775000003019</v>
      </c>
      <c r="L256" s="25">
        <f t="shared" si="13"/>
        <v>5.2005776280076271E-2</v>
      </c>
      <c r="N256" s="28">
        <f t="shared" si="14"/>
        <v>0.22804775000003019</v>
      </c>
      <c r="O256" s="26">
        <v>254</v>
      </c>
      <c r="P256" s="28">
        <f t="shared" si="15"/>
        <v>0.52049180327868849</v>
      </c>
    </row>
    <row r="257" spans="1:16">
      <c r="A257" s="31" t="s">
        <v>309</v>
      </c>
      <c r="B257" s="28" t="s">
        <v>320</v>
      </c>
      <c r="C257" s="30" t="s">
        <v>339</v>
      </c>
      <c r="D257" s="30" t="s">
        <v>340</v>
      </c>
      <c r="E257" s="11">
        <v>2747726.0126</v>
      </c>
      <c r="F257" s="11">
        <v>1830291.5019</v>
      </c>
      <c r="G257" s="9">
        <v>95.43</v>
      </c>
      <c r="H257" s="9">
        <v>58.11</v>
      </c>
      <c r="I257" s="2" t="s">
        <v>92</v>
      </c>
      <c r="J257" s="9">
        <v>57.880741120000003</v>
      </c>
      <c r="K257" s="25">
        <f t="shared" si="12"/>
        <v>-0.22925887999999617</v>
      </c>
      <c r="L257" s="25">
        <f t="shared" si="13"/>
        <v>5.2559634058852646E-2</v>
      </c>
      <c r="N257" s="28">
        <f t="shared" si="14"/>
        <v>0.22925887999999617</v>
      </c>
      <c r="O257" s="26">
        <v>255</v>
      </c>
      <c r="P257" s="28">
        <f t="shared" si="15"/>
        <v>0.52254098360655743</v>
      </c>
    </row>
    <row r="258" spans="1:16">
      <c r="A258" s="13">
        <v>9016</v>
      </c>
      <c r="B258" t="s">
        <v>320</v>
      </c>
      <c r="C258" s="28" t="s">
        <v>19</v>
      </c>
      <c r="D258" s="28" t="s">
        <v>20</v>
      </c>
      <c r="E258" s="11">
        <v>2862224.3250000002</v>
      </c>
      <c r="F258" s="11">
        <v>2072793.115</v>
      </c>
      <c r="G258" s="9">
        <v>2776.9009999999998</v>
      </c>
      <c r="H258" s="9">
        <v>2719.6221</v>
      </c>
      <c r="I258" s="30" t="s">
        <v>67</v>
      </c>
      <c r="J258" s="9">
        <v>2719.8520507799999</v>
      </c>
      <c r="K258" s="25">
        <f t="shared" si="12"/>
        <v>0.22995077999985369</v>
      </c>
      <c r="L258" s="25">
        <f t="shared" si="13"/>
        <v>5.2877361222541115E-2</v>
      </c>
      <c r="N258" s="28">
        <f t="shared" si="14"/>
        <v>0.22995077999985369</v>
      </c>
      <c r="O258" s="26">
        <v>256</v>
      </c>
      <c r="P258" s="28">
        <f t="shared" si="15"/>
        <v>0.52459016393442626</v>
      </c>
    </row>
    <row r="259" spans="1:16">
      <c r="A259" s="13">
        <v>8014</v>
      </c>
      <c r="B259" s="30" t="s">
        <v>253</v>
      </c>
      <c r="C259" s="28" t="s">
        <v>1108</v>
      </c>
      <c r="D259" s="28" t="s">
        <v>1109</v>
      </c>
      <c r="E259" s="11">
        <v>2712660.5869999998</v>
      </c>
      <c r="F259" s="11">
        <v>1639076.94</v>
      </c>
      <c r="G259" s="9">
        <v>223.523</v>
      </c>
      <c r="H259" s="9">
        <v>202.9391</v>
      </c>
      <c r="I259" s="30" t="s">
        <v>60</v>
      </c>
      <c r="J259" s="9">
        <v>202.70721435999999</v>
      </c>
      <c r="K259" s="25">
        <f t="shared" ref="K259:K322" si="16">J259-H259</f>
        <v>-0.23188564000000156</v>
      </c>
      <c r="L259" s="25">
        <f t="shared" ref="L259:L322" si="17">K259*K259</f>
        <v>5.3770950038210322E-2</v>
      </c>
      <c r="N259" s="28">
        <f t="shared" ref="N259:N322" si="18">ABS(K259)</f>
        <v>0.23188564000000156</v>
      </c>
      <c r="O259" s="26">
        <v>257</v>
      </c>
      <c r="P259" s="28">
        <f t="shared" ref="P259:P322" si="19">O259/488</f>
        <v>0.52663934426229508</v>
      </c>
    </row>
    <row r="260" spans="1:16">
      <c r="A260" s="13">
        <v>9014</v>
      </c>
      <c r="B260" s="30" t="s">
        <v>253</v>
      </c>
      <c r="C260" s="28" t="s">
        <v>15</v>
      </c>
      <c r="D260" s="28" t="s">
        <v>16</v>
      </c>
      <c r="E260" s="11">
        <v>2714254.2680000002</v>
      </c>
      <c r="F260" s="11">
        <v>1648744.362</v>
      </c>
      <c r="G260" s="9">
        <v>53.735999999999997</v>
      </c>
      <c r="H260" s="9">
        <v>32.455300000000001</v>
      </c>
      <c r="I260" s="30" t="s">
        <v>67</v>
      </c>
      <c r="J260" s="9">
        <v>32.690891270000002</v>
      </c>
      <c r="K260" s="25">
        <f t="shared" si="16"/>
        <v>0.23559127000000046</v>
      </c>
      <c r="L260" s="25">
        <f t="shared" si="17"/>
        <v>5.550324650021312E-2</v>
      </c>
      <c r="N260" s="28">
        <f t="shared" si="18"/>
        <v>0.23559127000000046</v>
      </c>
      <c r="O260" s="26">
        <v>258</v>
      </c>
      <c r="P260" s="28">
        <f t="shared" si="19"/>
        <v>0.52868852459016391</v>
      </c>
    </row>
    <row r="261" spans="1:16">
      <c r="A261" s="18">
        <v>12032</v>
      </c>
      <c r="B261" s="28" t="s">
        <v>253</v>
      </c>
      <c r="C261" s="28" t="s">
        <v>858</v>
      </c>
      <c r="D261" s="28" t="s">
        <v>859</v>
      </c>
      <c r="E261" s="11">
        <v>2704856.523</v>
      </c>
      <c r="F261" s="11">
        <v>1636630.432</v>
      </c>
      <c r="G261" s="9">
        <v>234.703</v>
      </c>
      <c r="H261" s="9">
        <v>214.24100000000001</v>
      </c>
      <c r="I261" s="2" t="s">
        <v>92</v>
      </c>
      <c r="J261" s="9">
        <v>214.00465392999999</v>
      </c>
      <c r="K261" s="25">
        <f t="shared" si="16"/>
        <v>-0.23634607000002461</v>
      </c>
      <c r="L261" s="25">
        <f t="shared" si="17"/>
        <v>5.5859464804456534E-2</v>
      </c>
      <c r="N261" s="28">
        <f t="shared" si="18"/>
        <v>0.23634607000002461</v>
      </c>
      <c r="O261" s="26">
        <v>259</v>
      </c>
      <c r="P261" s="28">
        <f t="shared" si="19"/>
        <v>0.53073770491803274</v>
      </c>
    </row>
    <row r="262" spans="1:16">
      <c r="A262" s="13">
        <v>5010</v>
      </c>
      <c r="B262" s="30" t="s">
        <v>402</v>
      </c>
      <c r="C262" s="28" t="s">
        <v>1020</v>
      </c>
      <c r="D262" s="28" t="s">
        <v>1021</v>
      </c>
      <c r="E262" s="11">
        <v>2769426.8139999998</v>
      </c>
      <c r="F262" s="11">
        <v>1683616.0560000001</v>
      </c>
      <c r="G262" s="9">
        <v>271.76100000000002</v>
      </c>
      <c r="H262" s="9">
        <v>247.2664</v>
      </c>
      <c r="I262" s="30" t="s">
        <v>50</v>
      </c>
      <c r="J262" s="9">
        <v>247.50439453000001</v>
      </c>
      <c r="K262" s="25">
        <f t="shared" si="16"/>
        <v>0.23799453000000881</v>
      </c>
      <c r="L262" s="25">
        <f t="shared" si="17"/>
        <v>5.6641396309925089E-2</v>
      </c>
      <c r="N262" s="28">
        <f t="shared" si="18"/>
        <v>0.23799453000000881</v>
      </c>
      <c r="O262" s="26">
        <v>260</v>
      </c>
      <c r="P262" s="28">
        <f t="shared" si="19"/>
        <v>0.53278688524590168</v>
      </c>
    </row>
    <row r="263" spans="1:16">
      <c r="A263" s="31" t="s">
        <v>209</v>
      </c>
      <c r="B263" s="28" t="s">
        <v>216</v>
      </c>
      <c r="C263" s="30" t="s">
        <v>217</v>
      </c>
      <c r="D263" s="30" t="s">
        <v>218</v>
      </c>
      <c r="E263" s="11">
        <v>3041134.9018999999</v>
      </c>
      <c r="F263" s="11">
        <v>1620777.1887999999</v>
      </c>
      <c r="G263" s="9">
        <v>379.12</v>
      </c>
      <c r="H263" s="9">
        <v>346.90199999999999</v>
      </c>
      <c r="I263" s="2" t="s">
        <v>60</v>
      </c>
      <c r="J263" s="9">
        <v>347.14035034</v>
      </c>
      <c r="K263" s="25">
        <f t="shared" si="16"/>
        <v>0.23835034000001087</v>
      </c>
      <c r="L263" s="25">
        <f t="shared" si="17"/>
        <v>5.6810884578120786E-2</v>
      </c>
      <c r="N263" s="28">
        <f t="shared" si="18"/>
        <v>0.23835034000001087</v>
      </c>
      <c r="O263" s="26">
        <v>261</v>
      </c>
      <c r="P263" s="28">
        <f t="shared" si="19"/>
        <v>0.5348360655737705</v>
      </c>
    </row>
    <row r="264" spans="1:16">
      <c r="A264" s="18">
        <v>12018</v>
      </c>
      <c r="B264" t="s">
        <v>253</v>
      </c>
      <c r="C264" s="28" t="s">
        <v>830</v>
      </c>
      <c r="D264" s="28" t="s">
        <v>831</v>
      </c>
      <c r="E264" s="11">
        <v>2708530.18</v>
      </c>
      <c r="F264" s="11">
        <v>1636861.483</v>
      </c>
      <c r="G264" s="9">
        <v>240.297</v>
      </c>
      <c r="H264" s="9">
        <v>219.846</v>
      </c>
      <c r="I264" s="2" t="s">
        <v>92</v>
      </c>
      <c r="J264" s="9">
        <v>219.60610962000001</v>
      </c>
      <c r="K264" s="25">
        <f t="shared" si="16"/>
        <v>-0.23989037999999141</v>
      </c>
      <c r="L264" s="25">
        <f t="shared" si="17"/>
        <v>5.7547394416540276E-2</v>
      </c>
      <c r="N264" s="28">
        <f t="shared" si="18"/>
        <v>0.23989037999999141</v>
      </c>
      <c r="O264" s="26">
        <v>262</v>
      </c>
      <c r="P264" s="28">
        <f t="shared" si="19"/>
        <v>0.53688524590163933</v>
      </c>
    </row>
    <row r="265" spans="1:16">
      <c r="A265" s="31" t="s">
        <v>410</v>
      </c>
      <c r="B265" t="s">
        <v>402</v>
      </c>
      <c r="C265" s="30" t="s">
        <v>430</v>
      </c>
      <c r="D265" s="30" t="s">
        <v>431</v>
      </c>
      <c r="E265" s="11">
        <v>2772647.1661999999</v>
      </c>
      <c r="F265" s="11">
        <v>1751374.9901000001</v>
      </c>
      <c r="G265" s="9">
        <v>402.3</v>
      </c>
      <c r="H265" s="9">
        <v>371.23</v>
      </c>
      <c r="I265" s="2" t="s">
        <v>60</v>
      </c>
      <c r="J265" s="9">
        <v>370.98931885000002</v>
      </c>
      <c r="K265" s="25">
        <f t="shared" si="16"/>
        <v>-0.24068115000000034</v>
      </c>
      <c r="L265" s="25">
        <f t="shared" si="17"/>
        <v>5.7927415965322665E-2</v>
      </c>
      <c r="N265" s="28">
        <f t="shared" si="18"/>
        <v>0.24068115000000034</v>
      </c>
      <c r="O265" s="26">
        <v>263</v>
      </c>
      <c r="P265" s="28">
        <f t="shared" si="19"/>
        <v>0.53893442622950816</v>
      </c>
    </row>
    <row r="266" spans="1:16">
      <c r="A266" s="18">
        <v>12010</v>
      </c>
      <c r="B266" t="s">
        <v>253</v>
      </c>
      <c r="C266" s="28" t="s">
        <v>814</v>
      </c>
      <c r="D266" s="28" t="s">
        <v>815</v>
      </c>
      <c r="E266" s="11">
        <v>2710638.699</v>
      </c>
      <c r="F266" s="11">
        <v>1636994.2039999999</v>
      </c>
      <c r="G266" s="9">
        <v>244.678</v>
      </c>
      <c r="H266" s="9">
        <v>224.233</v>
      </c>
      <c r="I266" s="2" t="s">
        <v>92</v>
      </c>
      <c r="J266" s="9">
        <v>223.99105835</v>
      </c>
      <c r="K266" s="25">
        <f t="shared" si="16"/>
        <v>-0.24194165000000112</v>
      </c>
      <c r="L266" s="25">
        <f t="shared" si="17"/>
        <v>5.853576200472304E-2</v>
      </c>
      <c r="N266" s="28">
        <f t="shared" si="18"/>
        <v>0.24194165000000112</v>
      </c>
      <c r="O266" s="26">
        <v>264</v>
      </c>
      <c r="P266" s="28">
        <f t="shared" si="19"/>
        <v>0.54098360655737709</v>
      </c>
    </row>
    <row r="267" spans="1:16">
      <c r="A267" s="18">
        <v>12030</v>
      </c>
      <c r="B267" t="s">
        <v>253</v>
      </c>
      <c r="C267" s="28" t="s">
        <v>854</v>
      </c>
      <c r="D267" s="28" t="s">
        <v>855</v>
      </c>
      <c r="E267" s="11">
        <v>2705357.61</v>
      </c>
      <c r="F267" s="11">
        <v>1636661.7760000001</v>
      </c>
      <c r="G267" s="9">
        <v>231.14</v>
      </c>
      <c r="H267" s="9">
        <v>210.68</v>
      </c>
      <c r="I267" s="2" t="s">
        <v>92</v>
      </c>
      <c r="J267" s="9">
        <v>210.43739318999999</v>
      </c>
      <c r="K267" s="25">
        <f t="shared" si="16"/>
        <v>-0.24260681000001227</v>
      </c>
      <c r="L267" s="25">
        <f t="shared" si="17"/>
        <v>5.8858064258382053E-2</v>
      </c>
      <c r="N267" s="28">
        <f t="shared" si="18"/>
        <v>0.24260681000001227</v>
      </c>
      <c r="O267" s="26">
        <v>265</v>
      </c>
      <c r="P267" s="28">
        <f t="shared" si="19"/>
        <v>0.54303278688524592</v>
      </c>
    </row>
    <row r="268" spans="1:16">
      <c r="A268" s="31" t="s">
        <v>268</v>
      </c>
      <c r="B268" t="s">
        <v>252</v>
      </c>
      <c r="C268" s="30" t="s">
        <v>275</v>
      </c>
      <c r="D268" s="30" t="s">
        <v>276</v>
      </c>
      <c r="E268" s="11">
        <v>3230403.5022</v>
      </c>
      <c r="F268" s="11">
        <v>1877859.4846999999</v>
      </c>
      <c r="G268" s="9">
        <v>1913.15</v>
      </c>
      <c r="H268" s="9">
        <v>1864.53</v>
      </c>
      <c r="I268" s="2" t="s">
        <v>50</v>
      </c>
      <c r="J268" s="9">
        <v>1864.2843017600001</v>
      </c>
      <c r="K268" s="25">
        <f t="shared" si="16"/>
        <v>-0.24569823999991058</v>
      </c>
      <c r="L268" s="25">
        <f t="shared" si="17"/>
        <v>6.0367625139053659E-2</v>
      </c>
      <c r="N268" s="28">
        <f t="shared" si="18"/>
        <v>0.24569823999991058</v>
      </c>
      <c r="O268" s="26">
        <v>266</v>
      </c>
      <c r="P268" s="28">
        <f t="shared" si="19"/>
        <v>0.54508196721311475</v>
      </c>
    </row>
    <row r="269" spans="1:16">
      <c r="A269" s="31" t="s">
        <v>313</v>
      </c>
      <c r="B269" t="s">
        <v>320</v>
      </c>
      <c r="C269" s="30" t="s">
        <v>347</v>
      </c>
      <c r="D269" s="30" t="s">
        <v>348</v>
      </c>
      <c r="E269" s="11">
        <v>2749625.0011999998</v>
      </c>
      <c r="F269" s="11">
        <v>1823527.9620000001</v>
      </c>
      <c r="G269" s="9">
        <v>89.34</v>
      </c>
      <c r="H269" s="9">
        <v>52.62</v>
      </c>
      <c r="I269" s="2" t="s">
        <v>92</v>
      </c>
      <c r="J269" s="9">
        <v>52.374290469999998</v>
      </c>
      <c r="K269" s="25">
        <f t="shared" si="16"/>
        <v>-0.24570952999999918</v>
      </c>
      <c r="L269" s="25">
        <f t="shared" si="17"/>
        <v>6.0373173132820493E-2</v>
      </c>
      <c r="N269" s="28">
        <f t="shared" si="18"/>
        <v>0.24570952999999918</v>
      </c>
      <c r="O269" s="26">
        <v>267</v>
      </c>
      <c r="P269" s="28">
        <f t="shared" si="19"/>
        <v>0.54713114754098358</v>
      </c>
    </row>
    <row r="270" spans="1:16">
      <c r="A270" s="18">
        <v>12081</v>
      </c>
      <c r="B270" s="28" t="s">
        <v>253</v>
      </c>
      <c r="C270" s="28" t="s">
        <v>956</v>
      </c>
      <c r="D270" s="28" t="s">
        <v>957</v>
      </c>
      <c r="E270" s="11">
        <v>2712356.2510000002</v>
      </c>
      <c r="F270" s="11">
        <v>1637990.2990000001</v>
      </c>
      <c r="G270" s="9">
        <v>232.40299999999999</v>
      </c>
      <c r="H270" s="9">
        <v>211.89699999999999</v>
      </c>
      <c r="I270" s="2" t="s">
        <v>92</v>
      </c>
      <c r="J270" s="9">
        <v>211.6512146</v>
      </c>
      <c r="K270" s="25">
        <f t="shared" si="16"/>
        <v>-0.24578539999998839</v>
      </c>
      <c r="L270" s="25">
        <f t="shared" si="17"/>
        <v>6.0410462853154288E-2</v>
      </c>
      <c r="N270" s="28">
        <f t="shared" si="18"/>
        <v>0.24578539999998839</v>
      </c>
      <c r="O270" s="26">
        <v>268</v>
      </c>
      <c r="P270" s="28">
        <f t="shared" si="19"/>
        <v>0.54918032786885251</v>
      </c>
    </row>
    <row r="271" spans="1:16">
      <c r="A271" s="31" t="s">
        <v>247</v>
      </c>
      <c r="B271" s="28" t="s">
        <v>252</v>
      </c>
      <c r="C271" s="30" t="s">
        <v>256</v>
      </c>
      <c r="D271" s="30" t="s">
        <v>257</v>
      </c>
      <c r="E271" s="11">
        <v>3205229.4271999998</v>
      </c>
      <c r="F271" s="11">
        <v>1833207.003</v>
      </c>
      <c r="G271" s="9">
        <v>1367.8</v>
      </c>
      <c r="H271" s="9">
        <v>1320.48</v>
      </c>
      <c r="I271" s="2" t="s">
        <v>92</v>
      </c>
      <c r="J271" s="9">
        <v>1320.2322998</v>
      </c>
      <c r="K271" s="25">
        <f t="shared" si="16"/>
        <v>-0.24770020000005388</v>
      </c>
      <c r="L271" s="25">
        <f t="shared" si="17"/>
        <v>6.1355389080066693E-2</v>
      </c>
      <c r="N271" s="28">
        <f t="shared" si="18"/>
        <v>0.24770020000005388</v>
      </c>
      <c r="O271" s="26">
        <v>269</v>
      </c>
      <c r="P271" s="28">
        <f t="shared" si="19"/>
        <v>0.55122950819672134</v>
      </c>
    </row>
    <row r="272" spans="1:16">
      <c r="A272" s="18">
        <v>12060</v>
      </c>
      <c r="B272" s="28" t="s">
        <v>253</v>
      </c>
      <c r="C272" s="28" t="s">
        <v>914</v>
      </c>
      <c r="D272" s="28" t="s">
        <v>915</v>
      </c>
      <c r="E272" s="11">
        <v>2707871.8309999998</v>
      </c>
      <c r="F272" s="11">
        <v>1636847.142</v>
      </c>
      <c r="G272" s="9">
        <v>239.09800000000001</v>
      </c>
      <c r="H272" s="9">
        <v>218.643</v>
      </c>
      <c r="I272" s="2" t="s">
        <v>92</v>
      </c>
      <c r="J272" s="9">
        <v>218.39483643</v>
      </c>
      <c r="K272" s="25">
        <f t="shared" si="16"/>
        <v>-0.24816357000000266</v>
      </c>
      <c r="L272" s="25">
        <f t="shared" si="17"/>
        <v>6.1585157475146222E-2</v>
      </c>
      <c r="N272" s="28">
        <f t="shared" si="18"/>
        <v>0.24816357000000266</v>
      </c>
      <c r="O272" s="26">
        <v>270</v>
      </c>
      <c r="P272" s="28">
        <f t="shared" si="19"/>
        <v>0.55327868852459017</v>
      </c>
    </row>
    <row r="273" spans="1:16">
      <c r="A273" s="18">
        <v>12096</v>
      </c>
      <c r="B273" t="s">
        <v>253</v>
      </c>
      <c r="C273" s="28" t="s">
        <v>986</v>
      </c>
      <c r="D273" s="28" t="s">
        <v>987</v>
      </c>
      <c r="E273" s="11">
        <v>2712391.0430000001</v>
      </c>
      <c r="F273" s="11">
        <v>1638162.652</v>
      </c>
      <c r="G273" s="9">
        <v>232.411</v>
      </c>
      <c r="H273" s="9">
        <v>211.892</v>
      </c>
      <c r="I273" s="2" t="s">
        <v>92</v>
      </c>
      <c r="J273" s="9">
        <v>211.64027404999999</v>
      </c>
      <c r="K273" s="25">
        <f t="shared" si="16"/>
        <v>-0.25172595000000797</v>
      </c>
      <c r="L273" s="25">
        <f t="shared" si="17"/>
        <v>6.3365953903406519E-2</v>
      </c>
      <c r="N273" s="28">
        <f t="shared" si="18"/>
        <v>0.25172595000000797</v>
      </c>
      <c r="O273" s="26">
        <v>271</v>
      </c>
      <c r="P273" s="28">
        <f t="shared" si="19"/>
        <v>0.55532786885245899</v>
      </c>
    </row>
    <row r="274" spans="1:16">
      <c r="A274" s="18">
        <v>10010</v>
      </c>
      <c r="B274" t="s">
        <v>320</v>
      </c>
      <c r="C274" s="28" t="s">
        <v>584</v>
      </c>
      <c r="D274" s="28" t="s">
        <v>585</v>
      </c>
      <c r="E274" s="11">
        <v>2790734.8130000001</v>
      </c>
      <c r="F274" s="11">
        <v>1792483.2080000001</v>
      </c>
      <c r="G274" s="9">
        <v>556.52</v>
      </c>
      <c r="H274" s="9">
        <v>521.17100000000005</v>
      </c>
      <c r="I274" s="2" t="s">
        <v>92</v>
      </c>
      <c r="J274" s="9">
        <v>521.42315673999997</v>
      </c>
      <c r="K274" s="25">
        <f t="shared" si="16"/>
        <v>0.2521567399999185</v>
      </c>
      <c r="L274" s="25">
        <f t="shared" si="17"/>
        <v>6.3583021527386499E-2</v>
      </c>
      <c r="N274" s="28">
        <f t="shared" si="18"/>
        <v>0.2521567399999185</v>
      </c>
      <c r="O274" s="26">
        <v>272</v>
      </c>
      <c r="P274" s="28">
        <f t="shared" si="19"/>
        <v>0.55737704918032782</v>
      </c>
    </row>
    <row r="275" spans="1:16">
      <c r="A275" s="18">
        <v>11053</v>
      </c>
      <c r="B275" t="s">
        <v>402</v>
      </c>
      <c r="C275" s="28" t="s">
        <v>780</v>
      </c>
      <c r="D275" s="28" t="s">
        <v>781</v>
      </c>
      <c r="E275" s="11">
        <v>2767283.99</v>
      </c>
      <c r="F275" s="11">
        <v>1687545.696</v>
      </c>
      <c r="G275" s="9">
        <v>232.21600000000001</v>
      </c>
      <c r="H275" s="9">
        <v>207.452</v>
      </c>
      <c r="I275" s="2" t="s">
        <v>92</v>
      </c>
      <c r="J275" s="9">
        <v>207.19934082</v>
      </c>
      <c r="K275" s="25">
        <f t="shared" si="16"/>
        <v>-0.25265917999999488</v>
      </c>
      <c r="L275" s="25">
        <f t="shared" si="17"/>
        <v>6.383666123826981E-2</v>
      </c>
      <c r="N275" s="28">
        <f t="shared" si="18"/>
        <v>0.25265917999999488</v>
      </c>
      <c r="O275" s="26">
        <v>273</v>
      </c>
      <c r="P275" s="28">
        <f t="shared" si="19"/>
        <v>0.55942622950819676</v>
      </c>
    </row>
    <row r="276" spans="1:16">
      <c r="A276" s="13">
        <v>8018</v>
      </c>
      <c r="B276" s="28" t="s">
        <v>320</v>
      </c>
      <c r="C276" s="28" t="s">
        <v>1116</v>
      </c>
      <c r="D276" s="28" t="s">
        <v>1117</v>
      </c>
      <c r="E276" s="11">
        <v>2779459.074</v>
      </c>
      <c r="F276" s="11">
        <v>1794863.537</v>
      </c>
      <c r="G276" s="9">
        <v>291.93700000000001</v>
      </c>
      <c r="H276" s="9">
        <v>256.90379999999999</v>
      </c>
      <c r="I276" s="30" t="s">
        <v>60</v>
      </c>
      <c r="J276" s="9">
        <v>256.65078734999997</v>
      </c>
      <c r="K276" s="25">
        <f t="shared" si="16"/>
        <v>-0.25301265000001649</v>
      </c>
      <c r="L276" s="25">
        <f t="shared" si="17"/>
        <v>6.4015401060030841E-2</v>
      </c>
      <c r="N276" s="28">
        <f t="shared" si="18"/>
        <v>0.25301265000001649</v>
      </c>
      <c r="O276" s="26">
        <v>274</v>
      </c>
      <c r="P276" s="28">
        <f t="shared" si="19"/>
        <v>0.56147540983606559</v>
      </c>
    </row>
    <row r="277" spans="1:16">
      <c r="A277" s="31" t="s">
        <v>304</v>
      </c>
      <c r="B277" t="s">
        <v>320</v>
      </c>
      <c r="C277" s="30" t="s">
        <v>329</v>
      </c>
      <c r="D277" s="30" t="s">
        <v>330</v>
      </c>
      <c r="E277" s="11">
        <v>2854633.6666000001</v>
      </c>
      <c r="F277" s="11">
        <v>1944103.7801000001</v>
      </c>
      <c r="G277" s="9">
        <v>1618.21</v>
      </c>
      <c r="H277" s="9">
        <v>1565.86</v>
      </c>
      <c r="I277" s="2" t="s">
        <v>92</v>
      </c>
      <c r="J277" s="9">
        <v>1565.60583496</v>
      </c>
      <c r="K277" s="25">
        <f t="shared" si="16"/>
        <v>-0.25416503999986162</v>
      </c>
      <c r="L277" s="25">
        <f t="shared" si="17"/>
        <v>6.4599867558131255E-2</v>
      </c>
      <c r="N277" s="28">
        <f t="shared" si="18"/>
        <v>0.25416503999986162</v>
      </c>
      <c r="O277" s="26">
        <v>275</v>
      </c>
      <c r="P277" s="28">
        <f t="shared" si="19"/>
        <v>0.56352459016393441</v>
      </c>
    </row>
    <row r="278" spans="1:16">
      <c r="A278" s="18">
        <v>12085</v>
      </c>
      <c r="B278" t="s">
        <v>253</v>
      </c>
      <c r="C278" s="28" t="s">
        <v>964</v>
      </c>
      <c r="D278" s="28" t="s">
        <v>965</v>
      </c>
      <c r="E278" s="11">
        <v>2712445.4530000002</v>
      </c>
      <c r="F278" s="11">
        <v>1638971.1410000001</v>
      </c>
      <c r="G278" s="9">
        <v>230.357</v>
      </c>
      <c r="H278" s="9">
        <v>209.78</v>
      </c>
      <c r="I278" s="2" t="s">
        <v>92</v>
      </c>
      <c r="J278" s="9">
        <v>209.52574157999999</v>
      </c>
      <c r="K278" s="25">
        <f t="shared" si="16"/>
        <v>-0.25425842000001353</v>
      </c>
      <c r="L278" s="25">
        <f t="shared" si="17"/>
        <v>6.4647344140903285E-2</v>
      </c>
      <c r="N278" s="28">
        <f t="shared" si="18"/>
        <v>0.25425842000001353</v>
      </c>
      <c r="O278" s="26">
        <v>276</v>
      </c>
      <c r="P278" s="28">
        <f t="shared" si="19"/>
        <v>0.56557377049180324</v>
      </c>
    </row>
    <row r="279" spans="1:16">
      <c r="A279" s="31" t="s">
        <v>479</v>
      </c>
      <c r="B279" s="30" t="s">
        <v>402</v>
      </c>
      <c r="C279" s="30" t="s">
        <v>493</v>
      </c>
      <c r="D279" s="30" t="s">
        <v>494</v>
      </c>
      <c r="E279" s="11">
        <v>2756097.6814000001</v>
      </c>
      <c r="F279" s="11">
        <v>1770685.4909000001</v>
      </c>
      <c r="G279" s="9">
        <v>58.66</v>
      </c>
      <c r="H279" s="9">
        <v>26.6</v>
      </c>
      <c r="I279" s="2" t="s">
        <v>67</v>
      </c>
      <c r="J279" s="9">
        <v>26.854953770000002</v>
      </c>
      <c r="K279" s="25">
        <f t="shared" si="16"/>
        <v>0.25495377000000019</v>
      </c>
      <c r="L279" s="25">
        <f t="shared" si="17"/>
        <v>6.5001424837212995E-2</v>
      </c>
      <c r="N279" s="28">
        <f t="shared" si="18"/>
        <v>0.25495377000000019</v>
      </c>
      <c r="O279" s="26">
        <v>277</v>
      </c>
      <c r="P279" s="28">
        <f t="shared" si="19"/>
        <v>0.56762295081967218</v>
      </c>
    </row>
    <row r="280" spans="1:16">
      <c r="A280" s="31" t="s">
        <v>118</v>
      </c>
      <c r="B280" t="s">
        <v>103</v>
      </c>
      <c r="C280" s="30" t="s">
        <v>124</v>
      </c>
      <c r="D280" s="30" t="s">
        <v>125</v>
      </c>
      <c r="E280" s="11">
        <v>2815670.9308000002</v>
      </c>
      <c r="F280" s="11">
        <v>1639256.0634000001</v>
      </c>
      <c r="G280" s="9">
        <v>285.70999999999998</v>
      </c>
      <c r="H280" s="9">
        <v>261.70800000000003</v>
      </c>
      <c r="I280" s="2" t="s">
        <v>60</v>
      </c>
      <c r="J280" s="9">
        <v>261.96578978999997</v>
      </c>
      <c r="K280" s="25">
        <f t="shared" si="16"/>
        <v>0.25778978999994706</v>
      </c>
      <c r="L280" s="25">
        <f t="shared" si="17"/>
        <v>6.6455575828216804E-2</v>
      </c>
      <c r="N280" s="28">
        <f t="shared" si="18"/>
        <v>0.25778978999994706</v>
      </c>
      <c r="O280" s="26">
        <v>278</v>
      </c>
      <c r="P280" s="28">
        <f t="shared" si="19"/>
        <v>0.56967213114754101</v>
      </c>
    </row>
    <row r="281" spans="1:16">
      <c r="A281" s="18">
        <v>12078</v>
      </c>
      <c r="B281" s="28" t="s">
        <v>253</v>
      </c>
      <c r="C281" s="28" t="s">
        <v>950</v>
      </c>
      <c r="D281" s="28" t="s">
        <v>951</v>
      </c>
      <c r="E281" s="11">
        <v>2712287.7110000001</v>
      </c>
      <c r="F281" s="11">
        <v>1637269.0209999999</v>
      </c>
      <c r="G281" s="9">
        <v>230.74</v>
      </c>
      <c r="H281" s="9">
        <v>210.28700000000001</v>
      </c>
      <c r="I281" s="2" t="s">
        <v>92</v>
      </c>
      <c r="J281" s="9">
        <v>210.02824401999999</v>
      </c>
      <c r="K281" s="25">
        <f t="shared" si="16"/>
        <v>-0.25875598000001787</v>
      </c>
      <c r="L281" s="25">
        <f t="shared" si="17"/>
        <v>6.695465718576965E-2</v>
      </c>
      <c r="N281" s="28">
        <f t="shared" si="18"/>
        <v>0.25875598000001787</v>
      </c>
      <c r="O281" s="26">
        <v>279</v>
      </c>
      <c r="P281" s="28">
        <f t="shared" si="19"/>
        <v>0.57172131147540983</v>
      </c>
    </row>
    <row r="282" spans="1:16">
      <c r="A282" s="18">
        <v>12075</v>
      </c>
      <c r="B282" t="s">
        <v>253</v>
      </c>
      <c r="C282" s="28" t="s">
        <v>944</v>
      </c>
      <c r="D282" s="28" t="s">
        <v>945</v>
      </c>
      <c r="E282" s="11">
        <v>2711625.8160000001</v>
      </c>
      <c r="F282" s="11">
        <v>1637083.142</v>
      </c>
      <c r="G282" s="9">
        <v>234.90799999999999</v>
      </c>
      <c r="H282" s="9">
        <v>214.464</v>
      </c>
      <c r="I282" s="2" t="s">
        <v>92</v>
      </c>
      <c r="J282" s="9">
        <v>214.20469666</v>
      </c>
      <c r="K282" s="25">
        <f t="shared" si="16"/>
        <v>-0.25930334000000244</v>
      </c>
      <c r="L282" s="25">
        <f t="shared" si="17"/>
        <v>6.7238222135156858E-2</v>
      </c>
      <c r="N282" s="28">
        <f t="shared" si="18"/>
        <v>0.25930334000000244</v>
      </c>
      <c r="O282" s="26">
        <v>280</v>
      </c>
      <c r="P282" s="28">
        <f t="shared" si="19"/>
        <v>0.57377049180327866</v>
      </c>
    </row>
    <row r="283" spans="1:16">
      <c r="A283" s="18">
        <v>11021</v>
      </c>
      <c r="B283" t="s">
        <v>402</v>
      </c>
      <c r="C283" s="28" t="s">
        <v>718</v>
      </c>
      <c r="D283" s="28" t="s">
        <v>719</v>
      </c>
      <c r="E283" s="11">
        <v>2769319.7609999999</v>
      </c>
      <c r="F283" s="11">
        <v>1687044.9140000001</v>
      </c>
      <c r="G283" s="9">
        <v>255.726</v>
      </c>
      <c r="H283" s="9">
        <v>230.93299999999999</v>
      </c>
      <c r="I283" s="2" t="s">
        <v>92</v>
      </c>
      <c r="J283" s="9">
        <v>230.67285156</v>
      </c>
      <c r="K283" s="25">
        <f t="shared" si="16"/>
        <v>-0.26014843999999471</v>
      </c>
      <c r="L283" s="25">
        <f t="shared" si="17"/>
        <v>6.7677210834430845E-2</v>
      </c>
      <c r="N283" s="28">
        <f t="shared" si="18"/>
        <v>0.26014843999999471</v>
      </c>
      <c r="O283" s="26">
        <v>281</v>
      </c>
      <c r="P283" s="28">
        <f t="shared" si="19"/>
        <v>0.57581967213114749</v>
      </c>
    </row>
    <row r="284" spans="1:16">
      <c r="A284" s="31" t="s">
        <v>470</v>
      </c>
      <c r="B284" s="30" t="s">
        <v>402</v>
      </c>
      <c r="C284" s="30" t="s">
        <v>472</v>
      </c>
      <c r="D284" s="30" t="s">
        <v>473</v>
      </c>
      <c r="E284" s="11">
        <v>2774350.4624000001</v>
      </c>
      <c r="F284" s="11">
        <v>1724977.1188999999</v>
      </c>
      <c r="G284" s="9">
        <v>484.79</v>
      </c>
      <c r="H284" s="9">
        <v>454.97</v>
      </c>
      <c r="I284" s="2" t="s">
        <v>284</v>
      </c>
      <c r="J284" s="9">
        <v>454.70938109999997</v>
      </c>
      <c r="K284" s="25">
        <f t="shared" si="16"/>
        <v>-0.26061890000005405</v>
      </c>
      <c r="L284" s="25">
        <f t="shared" si="17"/>
        <v>6.7922211037238181E-2</v>
      </c>
      <c r="N284" s="28">
        <f t="shared" si="18"/>
        <v>0.26061890000005405</v>
      </c>
      <c r="O284" s="26">
        <v>282</v>
      </c>
      <c r="P284" s="28">
        <f t="shared" si="19"/>
        <v>0.57786885245901642</v>
      </c>
    </row>
    <row r="285" spans="1:16">
      <c r="A285" s="18">
        <v>12013</v>
      </c>
      <c r="B285" t="s">
        <v>253</v>
      </c>
      <c r="C285" s="28" t="s">
        <v>820</v>
      </c>
      <c r="D285" s="28" t="s">
        <v>821</v>
      </c>
      <c r="E285" s="11">
        <v>2709856.0980000002</v>
      </c>
      <c r="F285" s="11">
        <v>1636944.5190000001</v>
      </c>
      <c r="G285" s="9">
        <v>244.93700000000001</v>
      </c>
      <c r="H285" s="9">
        <v>224.49</v>
      </c>
      <c r="I285" s="2" t="s">
        <v>92</v>
      </c>
      <c r="J285" s="9">
        <v>224.22937012</v>
      </c>
      <c r="K285" s="25">
        <f t="shared" si="16"/>
        <v>-0.26062988000001042</v>
      </c>
      <c r="L285" s="25">
        <f t="shared" si="17"/>
        <v>6.792793434881983E-2</v>
      </c>
      <c r="N285" s="28">
        <f t="shared" si="18"/>
        <v>0.26062988000001042</v>
      </c>
      <c r="O285" s="26">
        <v>283</v>
      </c>
      <c r="P285" s="28">
        <f t="shared" si="19"/>
        <v>0.57991803278688525</v>
      </c>
    </row>
    <row r="286" spans="1:16">
      <c r="A286" s="31" t="s">
        <v>415</v>
      </c>
      <c r="B286" t="s">
        <v>402</v>
      </c>
      <c r="C286" s="30" t="s">
        <v>440</v>
      </c>
      <c r="D286" s="30" t="s">
        <v>441</v>
      </c>
      <c r="E286" s="11">
        <v>2770773.2096000002</v>
      </c>
      <c r="F286" s="11">
        <v>1734373.2974</v>
      </c>
      <c r="G286" s="9">
        <v>367.85</v>
      </c>
      <c r="H286" s="9">
        <v>338.56</v>
      </c>
      <c r="I286" s="2" t="s">
        <v>60</v>
      </c>
      <c r="J286" s="9">
        <v>338.29821777000001</v>
      </c>
      <c r="K286" s="25">
        <f t="shared" si="16"/>
        <v>-0.26178222999999434</v>
      </c>
      <c r="L286" s="25">
        <f t="shared" si="17"/>
        <v>6.8529935943769937E-2</v>
      </c>
      <c r="N286" s="28">
        <f t="shared" si="18"/>
        <v>0.26178222999999434</v>
      </c>
      <c r="O286" s="26">
        <v>284</v>
      </c>
      <c r="P286" s="28">
        <f t="shared" si="19"/>
        <v>0.58196721311475408</v>
      </c>
    </row>
    <row r="287" spans="1:16">
      <c r="A287" s="18">
        <v>12026</v>
      </c>
      <c r="B287" t="s">
        <v>253</v>
      </c>
      <c r="C287" s="28" t="s">
        <v>846</v>
      </c>
      <c r="D287" s="28" t="s">
        <v>847</v>
      </c>
      <c r="E287" s="11">
        <v>2706383.3020000001</v>
      </c>
      <c r="F287" s="11">
        <v>1636726.216</v>
      </c>
      <c r="G287" s="9">
        <v>234.81399999999999</v>
      </c>
      <c r="H287" s="9">
        <v>214.357</v>
      </c>
      <c r="I287" s="2" t="s">
        <v>92</v>
      </c>
      <c r="J287" s="9">
        <v>214.09500122</v>
      </c>
      <c r="K287" s="25">
        <f t="shared" si="16"/>
        <v>-0.26199877999999899</v>
      </c>
      <c r="L287" s="25">
        <f t="shared" si="17"/>
        <v>6.864336072148787E-2</v>
      </c>
      <c r="N287" s="28">
        <f t="shared" si="18"/>
        <v>0.26199877999999899</v>
      </c>
      <c r="O287" s="26">
        <v>285</v>
      </c>
      <c r="P287" s="28">
        <f t="shared" si="19"/>
        <v>0.58401639344262291</v>
      </c>
    </row>
    <row r="288" spans="1:16">
      <c r="A288" s="18">
        <v>12012</v>
      </c>
      <c r="B288" t="s">
        <v>253</v>
      </c>
      <c r="C288" s="28" t="s">
        <v>818</v>
      </c>
      <c r="D288" s="28" t="s">
        <v>819</v>
      </c>
      <c r="E288" s="11">
        <v>2710114.5389999999</v>
      </c>
      <c r="F288" s="11">
        <v>1636960.9439999999</v>
      </c>
      <c r="G288" s="9">
        <v>244.38800000000001</v>
      </c>
      <c r="H288" s="9">
        <v>223.941</v>
      </c>
      <c r="I288" s="2" t="s">
        <v>92</v>
      </c>
      <c r="J288" s="9">
        <v>223.67681884999999</v>
      </c>
      <c r="K288" s="25">
        <f t="shared" si="16"/>
        <v>-0.26418115000001308</v>
      </c>
      <c r="L288" s="25">
        <f t="shared" si="17"/>
        <v>6.9791680015329413E-2</v>
      </c>
      <c r="N288" s="28">
        <f t="shared" si="18"/>
        <v>0.26418115000001308</v>
      </c>
      <c r="O288" s="26">
        <v>286</v>
      </c>
      <c r="P288" s="28">
        <f t="shared" si="19"/>
        <v>0.58606557377049184</v>
      </c>
    </row>
    <row r="289" spans="1:16">
      <c r="A289" s="18">
        <v>12025</v>
      </c>
      <c r="B289" t="s">
        <v>253</v>
      </c>
      <c r="C289" s="28" t="s">
        <v>844</v>
      </c>
      <c r="D289" s="28" t="s">
        <v>845</v>
      </c>
      <c r="E289" s="11">
        <v>2706655.1749999998</v>
      </c>
      <c r="F289" s="11">
        <v>1636743.6259999999</v>
      </c>
      <c r="G289" s="9">
        <v>235.524</v>
      </c>
      <c r="H289" s="9">
        <v>215.06700000000001</v>
      </c>
      <c r="I289" s="2" t="s">
        <v>92</v>
      </c>
      <c r="J289" s="9">
        <v>214.80197143999999</v>
      </c>
      <c r="K289" s="25">
        <f t="shared" si="16"/>
        <v>-0.26502856000001884</v>
      </c>
      <c r="L289" s="25">
        <f t="shared" si="17"/>
        <v>7.0240137615683582E-2</v>
      </c>
      <c r="N289" s="28">
        <f t="shared" si="18"/>
        <v>0.26502856000001884</v>
      </c>
      <c r="O289" s="26">
        <v>287</v>
      </c>
      <c r="P289" s="28">
        <f t="shared" si="19"/>
        <v>0.58811475409836067</v>
      </c>
    </row>
    <row r="290" spans="1:16">
      <c r="A290" s="31" t="s">
        <v>195</v>
      </c>
      <c r="B290" s="30" t="s">
        <v>181</v>
      </c>
      <c r="C290" s="30" t="s">
        <v>201</v>
      </c>
      <c r="D290" s="30" t="s">
        <v>202</v>
      </c>
      <c r="E290" s="11">
        <v>2923627.7963</v>
      </c>
      <c r="F290" s="11">
        <v>1630788.6516</v>
      </c>
      <c r="G290" s="9">
        <v>228.52</v>
      </c>
      <c r="H290" s="9">
        <v>200.375</v>
      </c>
      <c r="I290" s="2" t="s">
        <v>67</v>
      </c>
      <c r="J290" s="9">
        <v>200.64079285</v>
      </c>
      <c r="K290" s="25">
        <f t="shared" si="16"/>
        <v>0.26579284999999686</v>
      </c>
      <c r="L290" s="25">
        <f t="shared" si="17"/>
        <v>7.0645839111120837E-2</v>
      </c>
      <c r="N290" s="28">
        <f t="shared" si="18"/>
        <v>0.26579284999999686</v>
      </c>
      <c r="O290" s="26">
        <v>288</v>
      </c>
      <c r="P290" s="28">
        <f t="shared" si="19"/>
        <v>0.5901639344262295</v>
      </c>
    </row>
    <row r="291" spans="1:16">
      <c r="A291" s="31" t="s">
        <v>315</v>
      </c>
      <c r="B291" t="s">
        <v>320</v>
      </c>
      <c r="C291" s="30" t="s">
        <v>351</v>
      </c>
      <c r="D291" s="30" t="s">
        <v>352</v>
      </c>
      <c r="E291" s="11">
        <v>2748564.0432000002</v>
      </c>
      <c r="F291" s="11">
        <v>1819492.1011999999</v>
      </c>
      <c r="G291" s="9">
        <v>88.11</v>
      </c>
      <c r="H291" s="9">
        <v>51.84</v>
      </c>
      <c r="I291" s="2" t="s">
        <v>92</v>
      </c>
      <c r="J291" s="9">
        <v>51.574050900000003</v>
      </c>
      <c r="K291" s="25">
        <f t="shared" si="16"/>
        <v>-0.26594910000000027</v>
      </c>
      <c r="L291" s="25">
        <f t="shared" si="17"/>
        <v>7.0728923790810139E-2</v>
      </c>
      <c r="N291" s="28">
        <f t="shared" si="18"/>
        <v>0.26594910000000027</v>
      </c>
      <c r="O291" s="26">
        <v>289</v>
      </c>
      <c r="P291" s="28">
        <f t="shared" si="19"/>
        <v>0.59221311475409832</v>
      </c>
    </row>
    <row r="292" spans="1:16">
      <c r="A292" s="13">
        <v>9017</v>
      </c>
      <c r="B292" t="s">
        <v>320</v>
      </c>
      <c r="C292" s="28" t="s">
        <v>21</v>
      </c>
      <c r="D292" s="28" t="s">
        <v>22</v>
      </c>
      <c r="E292" s="11">
        <v>2866190.8360000001</v>
      </c>
      <c r="F292" s="11">
        <v>2079646.2450000001</v>
      </c>
      <c r="G292" s="9">
        <v>3032.9960000000001</v>
      </c>
      <c r="H292" s="9">
        <v>2975.6489000000001</v>
      </c>
      <c r="I292" s="30" t="s">
        <v>67</v>
      </c>
      <c r="J292" s="9">
        <v>2975.9160156299999</v>
      </c>
      <c r="K292" s="25">
        <f t="shared" si="16"/>
        <v>0.26711562999980742</v>
      </c>
      <c r="L292" s="25">
        <f t="shared" si="17"/>
        <v>7.1350759790194021E-2</v>
      </c>
      <c r="N292" s="28">
        <f t="shared" si="18"/>
        <v>0.26711562999980742</v>
      </c>
      <c r="O292" s="26">
        <v>290</v>
      </c>
      <c r="P292" s="28">
        <f t="shared" si="19"/>
        <v>0.59426229508196726</v>
      </c>
    </row>
    <row r="293" spans="1:16">
      <c r="A293" s="13">
        <v>7019</v>
      </c>
      <c r="B293" t="s">
        <v>320</v>
      </c>
      <c r="C293" s="28" t="s">
        <v>560</v>
      </c>
      <c r="D293" s="28" t="s">
        <v>561</v>
      </c>
      <c r="E293" s="11">
        <v>2780792.9730000002</v>
      </c>
      <c r="F293" s="11">
        <v>1801707.9480000001</v>
      </c>
      <c r="G293" s="9">
        <v>231.75899999999999</v>
      </c>
      <c r="H293" s="9">
        <v>195.92140000000001</v>
      </c>
      <c r="I293" s="30" t="s">
        <v>92</v>
      </c>
      <c r="J293" s="9">
        <v>195.65399170000001</v>
      </c>
      <c r="K293" s="25">
        <f t="shared" si="16"/>
        <v>-0.2674082999999996</v>
      </c>
      <c r="L293" s="25">
        <f t="shared" si="17"/>
        <v>7.1507198908889791E-2</v>
      </c>
      <c r="N293" s="28">
        <f t="shared" si="18"/>
        <v>0.2674082999999996</v>
      </c>
      <c r="O293" s="26">
        <v>291</v>
      </c>
      <c r="P293" s="28">
        <f t="shared" si="19"/>
        <v>0.59631147540983609</v>
      </c>
    </row>
    <row r="294" spans="1:16">
      <c r="A294" s="18">
        <v>12068</v>
      </c>
      <c r="B294" t="s">
        <v>253</v>
      </c>
      <c r="C294" s="28" t="s">
        <v>930</v>
      </c>
      <c r="D294" s="28" t="s">
        <v>931</v>
      </c>
      <c r="E294" s="11">
        <v>2709878.1809999999</v>
      </c>
      <c r="F294" s="11">
        <v>1636972.547</v>
      </c>
      <c r="G294" s="9">
        <v>244.75700000000001</v>
      </c>
      <c r="H294" s="9">
        <v>224.30799999999999</v>
      </c>
      <c r="I294" s="2" t="s">
        <v>92</v>
      </c>
      <c r="J294" s="9">
        <v>224.03755188</v>
      </c>
      <c r="K294" s="25">
        <f t="shared" si="16"/>
        <v>-0.27044811999999752</v>
      </c>
      <c r="L294" s="25">
        <f t="shared" si="17"/>
        <v>7.3142185611533059E-2</v>
      </c>
      <c r="N294" s="28">
        <f t="shared" si="18"/>
        <v>0.27044811999999752</v>
      </c>
      <c r="O294" s="26">
        <v>292</v>
      </c>
      <c r="P294" s="28">
        <f t="shared" si="19"/>
        <v>0.59836065573770492</v>
      </c>
    </row>
    <row r="295" spans="1:16">
      <c r="A295" s="31" t="s">
        <v>270</v>
      </c>
      <c r="B295" t="s">
        <v>252</v>
      </c>
      <c r="C295" s="30" t="s">
        <v>279</v>
      </c>
      <c r="D295" s="30" t="s">
        <v>280</v>
      </c>
      <c r="E295" s="11">
        <v>3221407.5780000002</v>
      </c>
      <c r="F295" s="11">
        <v>1968473.0915999999</v>
      </c>
      <c r="G295" s="9">
        <v>2491.96</v>
      </c>
      <c r="H295" s="9">
        <v>2440.8000000000002</v>
      </c>
      <c r="I295" s="2" t="s">
        <v>50</v>
      </c>
      <c r="J295" s="9">
        <v>2440.5290527299999</v>
      </c>
      <c r="K295" s="25">
        <f t="shared" si="16"/>
        <v>-0.27094727000030616</v>
      </c>
      <c r="L295" s="25">
        <f t="shared" si="17"/>
        <v>7.3412423120618811E-2</v>
      </c>
      <c r="N295" s="28">
        <f t="shared" si="18"/>
        <v>0.27094727000030616</v>
      </c>
      <c r="O295" s="26">
        <v>293</v>
      </c>
      <c r="P295" s="28">
        <f t="shared" si="19"/>
        <v>0.60040983606557374</v>
      </c>
    </row>
    <row r="296" spans="1:16">
      <c r="A296" s="31" t="s">
        <v>364</v>
      </c>
      <c r="B296" t="s">
        <v>320</v>
      </c>
      <c r="C296" s="30" t="s">
        <v>374</v>
      </c>
      <c r="D296" s="30" t="s">
        <v>375</v>
      </c>
      <c r="E296" s="11">
        <v>2777412.6595000001</v>
      </c>
      <c r="F296" s="11">
        <v>1792511.6381999999</v>
      </c>
      <c r="G296" s="9">
        <v>307.37</v>
      </c>
      <c r="H296" s="10">
        <v>273.02999999999997</v>
      </c>
      <c r="I296" s="2" t="s">
        <v>60</v>
      </c>
      <c r="J296" s="9">
        <v>272.75671387</v>
      </c>
      <c r="K296" s="25">
        <f t="shared" si="16"/>
        <v>-0.27328612999997404</v>
      </c>
      <c r="L296" s="25">
        <f t="shared" si="17"/>
        <v>7.4685308850362703E-2</v>
      </c>
      <c r="N296" s="28">
        <f t="shared" si="18"/>
        <v>0.27328612999997404</v>
      </c>
      <c r="O296" s="26">
        <v>294</v>
      </c>
      <c r="P296" s="28">
        <f t="shared" si="19"/>
        <v>0.60245901639344257</v>
      </c>
    </row>
    <row r="297" spans="1:16">
      <c r="A297" s="18">
        <v>12017</v>
      </c>
      <c r="B297" t="s">
        <v>253</v>
      </c>
      <c r="C297" s="28" t="s">
        <v>828</v>
      </c>
      <c r="D297" s="28" t="s">
        <v>829</v>
      </c>
      <c r="E297" s="11">
        <v>2708793.1140000001</v>
      </c>
      <c r="F297" s="11">
        <v>1636878.4669999999</v>
      </c>
      <c r="G297" s="9">
        <v>239.67</v>
      </c>
      <c r="H297" s="9">
        <v>219.21899999999999</v>
      </c>
      <c r="I297" s="2" t="s">
        <v>92</v>
      </c>
      <c r="J297" s="9">
        <v>218.94543457</v>
      </c>
      <c r="K297" s="25">
        <f t="shared" si="16"/>
        <v>-0.27356542999999078</v>
      </c>
      <c r="L297" s="25">
        <f t="shared" si="17"/>
        <v>7.4838044491079864E-2</v>
      </c>
      <c r="N297" s="28">
        <f t="shared" si="18"/>
        <v>0.27356542999999078</v>
      </c>
      <c r="O297" s="26">
        <v>295</v>
      </c>
      <c r="P297" s="28">
        <f t="shared" si="19"/>
        <v>0.60450819672131151</v>
      </c>
    </row>
    <row r="298" spans="1:16">
      <c r="A298" s="13">
        <v>6019</v>
      </c>
      <c r="B298" t="s">
        <v>320</v>
      </c>
      <c r="C298" s="28" t="s">
        <v>1078</v>
      </c>
      <c r="D298" s="28" t="s">
        <v>1079</v>
      </c>
      <c r="E298" s="11">
        <v>2860406.219</v>
      </c>
      <c r="F298" s="11">
        <v>2069643.9909999999</v>
      </c>
      <c r="G298" s="9">
        <v>2716.5880000000002</v>
      </c>
      <c r="H298" s="9">
        <v>2659.3578000000002</v>
      </c>
      <c r="I298" s="30" t="s">
        <v>284</v>
      </c>
      <c r="J298" s="9">
        <v>2659.0830078099998</v>
      </c>
      <c r="K298" s="25">
        <f t="shared" si="16"/>
        <v>-0.27479219000042576</v>
      </c>
      <c r="L298" s="25">
        <f t="shared" si="17"/>
        <v>7.5510747685230098E-2</v>
      </c>
      <c r="N298" s="28">
        <f t="shared" si="18"/>
        <v>0.27479219000042576</v>
      </c>
      <c r="O298" s="26">
        <v>296</v>
      </c>
      <c r="P298" s="28">
        <f t="shared" si="19"/>
        <v>0.60655737704918034</v>
      </c>
    </row>
    <row r="299" spans="1:16">
      <c r="A299" s="18">
        <v>12070</v>
      </c>
      <c r="B299" t="s">
        <v>253</v>
      </c>
      <c r="C299" s="28" t="s">
        <v>934</v>
      </c>
      <c r="D299" s="28" t="s">
        <v>935</v>
      </c>
      <c r="E299" s="11">
        <v>2710380.4309999999</v>
      </c>
      <c r="F299" s="11">
        <v>1637004.987</v>
      </c>
      <c r="G299" s="9">
        <v>244.92500000000001</v>
      </c>
      <c r="H299" s="9">
        <v>224.477</v>
      </c>
      <c r="I299" s="2" t="s">
        <v>92</v>
      </c>
      <c r="J299" s="9">
        <v>224.20088196</v>
      </c>
      <c r="K299" s="25">
        <f t="shared" si="16"/>
        <v>-0.27611804000000006</v>
      </c>
      <c r="L299" s="25">
        <f t="shared" si="17"/>
        <v>7.6241172013441633E-2</v>
      </c>
      <c r="N299" s="28">
        <f t="shared" si="18"/>
        <v>0.27611804000000006</v>
      </c>
      <c r="O299" s="26">
        <v>297</v>
      </c>
      <c r="P299" s="28">
        <f t="shared" si="19"/>
        <v>0.60860655737704916</v>
      </c>
    </row>
    <row r="300" spans="1:16">
      <c r="A300" s="13">
        <v>5019</v>
      </c>
      <c r="B300" s="30" t="s">
        <v>402</v>
      </c>
      <c r="C300" s="28" t="s">
        <v>1038</v>
      </c>
      <c r="D300" s="28" t="s">
        <v>1039</v>
      </c>
      <c r="E300" s="11">
        <v>2787962.656</v>
      </c>
      <c r="F300" s="11">
        <v>1782643.6880000001</v>
      </c>
      <c r="G300" s="9">
        <v>459.79500000000002</v>
      </c>
      <c r="H300" s="9">
        <v>425.5283</v>
      </c>
      <c r="I300" s="30" t="s">
        <v>50</v>
      </c>
      <c r="J300" s="9">
        <v>425.80474853999999</v>
      </c>
      <c r="K300" s="25">
        <f t="shared" si="16"/>
        <v>0.27644853999998986</v>
      </c>
      <c r="L300" s="25">
        <f t="shared" si="17"/>
        <v>7.6423795268125996E-2</v>
      </c>
      <c r="N300" s="28">
        <f t="shared" si="18"/>
        <v>0.27644853999998986</v>
      </c>
      <c r="O300" s="26">
        <v>298</v>
      </c>
      <c r="P300" s="28">
        <f t="shared" si="19"/>
        <v>0.61065573770491799</v>
      </c>
    </row>
    <row r="301" spans="1:16">
      <c r="A301" s="18">
        <v>12033</v>
      </c>
      <c r="B301" t="s">
        <v>253</v>
      </c>
      <c r="C301" s="28" t="s">
        <v>860</v>
      </c>
      <c r="D301" s="28" t="s">
        <v>861</v>
      </c>
      <c r="E301" s="11">
        <v>2704605.9169999999</v>
      </c>
      <c r="F301" s="11">
        <v>1636614.659</v>
      </c>
      <c r="G301" s="9">
        <v>238.05</v>
      </c>
      <c r="H301" s="9">
        <v>217.58799999999999</v>
      </c>
      <c r="I301" s="2" t="s">
        <v>92</v>
      </c>
      <c r="J301" s="9">
        <v>217.31143187999999</v>
      </c>
      <c r="K301" s="25">
        <f t="shared" si="16"/>
        <v>-0.27656812000000741</v>
      </c>
      <c r="L301" s="25">
        <f t="shared" si="17"/>
        <v>7.6489925000338493E-2</v>
      </c>
      <c r="N301" s="28">
        <f t="shared" si="18"/>
        <v>0.27656812000000741</v>
      </c>
      <c r="O301" s="26">
        <v>299</v>
      </c>
      <c r="P301" s="28">
        <f t="shared" si="19"/>
        <v>0.61270491803278693</v>
      </c>
    </row>
    <row r="302" spans="1:16">
      <c r="A302" s="13">
        <v>6002</v>
      </c>
      <c r="B302" t="s">
        <v>216</v>
      </c>
      <c r="C302" s="28" t="s">
        <v>1044</v>
      </c>
      <c r="D302" s="28" t="s">
        <v>1045</v>
      </c>
      <c r="E302" s="11">
        <v>3035265.2880000002</v>
      </c>
      <c r="F302" s="11">
        <v>1600913.4809999999</v>
      </c>
      <c r="G302" s="9">
        <v>383.709</v>
      </c>
      <c r="H302" s="9">
        <v>352.88780000000003</v>
      </c>
      <c r="I302" s="30" t="s">
        <v>284</v>
      </c>
      <c r="J302" s="9">
        <v>353.16717528999999</v>
      </c>
      <c r="K302" s="25">
        <f t="shared" si="16"/>
        <v>0.27937528999996175</v>
      </c>
      <c r="L302" s="25">
        <f t="shared" si="17"/>
        <v>7.8050552662562722E-2</v>
      </c>
      <c r="N302" s="28">
        <f t="shared" si="18"/>
        <v>0.27937528999996175</v>
      </c>
      <c r="O302" s="26">
        <v>300</v>
      </c>
      <c r="P302" s="28">
        <f t="shared" si="19"/>
        <v>0.61475409836065575</v>
      </c>
    </row>
    <row r="303" spans="1:16">
      <c r="A303" s="18">
        <v>12071</v>
      </c>
      <c r="B303" t="s">
        <v>253</v>
      </c>
      <c r="C303" s="28" t="s">
        <v>936</v>
      </c>
      <c r="D303" s="28" t="s">
        <v>937</v>
      </c>
      <c r="E303" s="11">
        <v>2710634.0010000002</v>
      </c>
      <c r="F303" s="11">
        <v>1637020.49</v>
      </c>
      <c r="G303" s="9">
        <v>244.60499999999999</v>
      </c>
      <c r="H303" s="9">
        <v>224.15799999999999</v>
      </c>
      <c r="I303" s="2" t="s">
        <v>92</v>
      </c>
      <c r="J303" s="9">
        <v>223.87370300000001</v>
      </c>
      <c r="K303" s="25">
        <f t="shared" si="16"/>
        <v>-0.28429699999998093</v>
      </c>
      <c r="L303" s="25">
        <f t="shared" si="17"/>
        <v>8.0824784208989156E-2</v>
      </c>
      <c r="N303" s="28">
        <f t="shared" si="18"/>
        <v>0.28429699999998093</v>
      </c>
      <c r="O303" s="26">
        <v>301</v>
      </c>
      <c r="P303" s="28">
        <f t="shared" si="19"/>
        <v>0.61680327868852458</v>
      </c>
    </row>
    <row r="304" spans="1:16">
      <c r="A304" s="18">
        <v>12053</v>
      </c>
      <c r="B304" s="28" t="s">
        <v>253</v>
      </c>
      <c r="C304" s="28" t="s">
        <v>900</v>
      </c>
      <c r="D304" s="28" t="s">
        <v>901</v>
      </c>
      <c r="E304" s="11">
        <v>2706103.1239999998</v>
      </c>
      <c r="F304" s="11">
        <v>1636735.8810000001</v>
      </c>
      <c r="G304" s="9">
        <v>232.49199999999999</v>
      </c>
      <c r="H304" s="9">
        <v>212.03200000000001</v>
      </c>
      <c r="I304" s="2" t="s">
        <v>92</v>
      </c>
      <c r="J304" s="9">
        <v>211.74649048000001</v>
      </c>
      <c r="K304" s="25">
        <f t="shared" si="16"/>
        <v>-0.28550952000000507</v>
      </c>
      <c r="L304" s="25">
        <f t="shared" si="17"/>
        <v>8.151568601063329E-2</v>
      </c>
      <c r="N304" s="28">
        <f t="shared" si="18"/>
        <v>0.28550952000000507</v>
      </c>
      <c r="O304" s="26">
        <v>302</v>
      </c>
      <c r="P304" s="28">
        <f t="shared" si="19"/>
        <v>0.61885245901639341</v>
      </c>
    </row>
    <row r="305" spans="1:16">
      <c r="A305" s="31" t="s">
        <v>414</v>
      </c>
      <c r="B305" t="s">
        <v>402</v>
      </c>
      <c r="C305" s="30" t="s">
        <v>438</v>
      </c>
      <c r="D305" s="30" t="s">
        <v>439</v>
      </c>
      <c r="E305" s="11">
        <v>2770666.85</v>
      </c>
      <c r="F305" s="11">
        <v>1734144.1259000001</v>
      </c>
      <c r="G305" s="9">
        <v>367.51</v>
      </c>
      <c r="H305" s="9">
        <v>338.28</v>
      </c>
      <c r="I305" s="2" t="s">
        <v>60</v>
      </c>
      <c r="J305" s="9">
        <v>337.99411011000001</v>
      </c>
      <c r="K305" s="25">
        <f t="shared" si="16"/>
        <v>-0.28588988999996445</v>
      </c>
      <c r="L305" s="25">
        <f t="shared" si="17"/>
        <v>8.1733029204191773E-2</v>
      </c>
      <c r="N305" s="28">
        <f t="shared" si="18"/>
        <v>0.28588988999996445</v>
      </c>
      <c r="O305" s="26">
        <v>303</v>
      </c>
      <c r="P305" s="28">
        <f t="shared" si="19"/>
        <v>0.62090163934426235</v>
      </c>
    </row>
    <row r="306" spans="1:16">
      <c r="A306" s="18">
        <v>12065</v>
      </c>
      <c r="B306" t="s">
        <v>253</v>
      </c>
      <c r="C306" s="28" t="s">
        <v>924</v>
      </c>
      <c r="D306" s="28" t="s">
        <v>925</v>
      </c>
      <c r="E306" s="11">
        <v>2709133.5959999999</v>
      </c>
      <c r="F306" s="11">
        <v>1636926.166</v>
      </c>
      <c r="G306" s="9">
        <v>240.798</v>
      </c>
      <c r="H306" s="9">
        <v>220.346</v>
      </c>
      <c r="I306" s="2" t="s">
        <v>92</v>
      </c>
      <c r="J306" s="9">
        <v>220.05973815999999</v>
      </c>
      <c r="K306" s="25">
        <f t="shared" si="16"/>
        <v>-0.28626184000000876</v>
      </c>
      <c r="L306" s="25">
        <f t="shared" si="17"/>
        <v>8.194584104019062E-2</v>
      </c>
      <c r="N306" s="28">
        <f t="shared" si="18"/>
        <v>0.28626184000000876</v>
      </c>
      <c r="O306" s="26">
        <v>304</v>
      </c>
      <c r="P306" s="28">
        <f t="shared" si="19"/>
        <v>0.62295081967213117</v>
      </c>
    </row>
    <row r="307" spans="1:16">
      <c r="A307" s="18">
        <v>12055</v>
      </c>
      <c r="B307" t="s">
        <v>253</v>
      </c>
      <c r="C307" s="28" t="s">
        <v>904</v>
      </c>
      <c r="D307" s="28" t="s">
        <v>905</v>
      </c>
      <c r="E307" s="11">
        <v>2706602.5240000002</v>
      </c>
      <c r="F307" s="11">
        <v>1636767.0530000001</v>
      </c>
      <c r="G307" s="9">
        <v>235.63499999999999</v>
      </c>
      <c r="H307" s="9">
        <v>215.17599999999999</v>
      </c>
      <c r="I307" s="2" t="s">
        <v>92</v>
      </c>
      <c r="J307" s="9">
        <v>214.88667297000001</v>
      </c>
      <c r="K307" s="25">
        <f t="shared" si="16"/>
        <v>-0.28932702999998128</v>
      </c>
      <c r="L307" s="25">
        <f t="shared" si="17"/>
        <v>8.371013028861006E-2</v>
      </c>
      <c r="N307" s="28">
        <f t="shared" si="18"/>
        <v>0.28932702999998128</v>
      </c>
      <c r="O307" s="26">
        <v>305</v>
      </c>
      <c r="P307" s="28">
        <f t="shared" si="19"/>
        <v>0.625</v>
      </c>
    </row>
    <row r="308" spans="1:16">
      <c r="A308" s="31" t="s">
        <v>312</v>
      </c>
      <c r="B308" s="28" t="s">
        <v>320</v>
      </c>
      <c r="C308" s="30" t="s">
        <v>345</v>
      </c>
      <c r="D308" s="30" t="s">
        <v>346</v>
      </c>
      <c r="E308" s="11">
        <v>2749764.4005999998</v>
      </c>
      <c r="F308" s="11">
        <v>1823579.6791000001</v>
      </c>
      <c r="G308" s="9">
        <v>89.73</v>
      </c>
      <c r="H308" s="9">
        <v>53</v>
      </c>
      <c r="I308" s="2" t="s">
        <v>92</v>
      </c>
      <c r="J308" s="9">
        <v>52.70830917</v>
      </c>
      <c r="K308" s="25">
        <f t="shared" si="16"/>
        <v>-0.29169083000000029</v>
      </c>
      <c r="L308" s="25">
        <f t="shared" si="17"/>
        <v>8.508354030608907E-2</v>
      </c>
      <c r="N308" s="28">
        <f t="shared" si="18"/>
        <v>0.29169083000000029</v>
      </c>
      <c r="O308" s="26">
        <v>306</v>
      </c>
      <c r="P308" s="28">
        <f t="shared" si="19"/>
        <v>0.62704918032786883</v>
      </c>
    </row>
    <row r="309" spans="1:16">
      <c r="A309" s="18">
        <v>11026</v>
      </c>
      <c r="B309" t="s">
        <v>402</v>
      </c>
      <c r="C309" s="28" t="s">
        <v>728</v>
      </c>
      <c r="D309" s="28" t="s">
        <v>729</v>
      </c>
      <c r="E309" s="11">
        <v>2769969.5789999999</v>
      </c>
      <c r="F309" s="11">
        <v>1686502.1270000001</v>
      </c>
      <c r="G309" s="9">
        <v>265.93</v>
      </c>
      <c r="H309" s="9">
        <v>241.161</v>
      </c>
      <c r="I309" s="2" t="s">
        <v>92</v>
      </c>
      <c r="J309" s="9">
        <v>240.86856079</v>
      </c>
      <c r="K309" s="25">
        <f t="shared" si="16"/>
        <v>-0.29243920999999773</v>
      </c>
      <c r="L309" s="25">
        <f t="shared" si="17"/>
        <v>8.5520691545422772E-2</v>
      </c>
      <c r="N309" s="28">
        <f t="shared" si="18"/>
        <v>0.29243920999999773</v>
      </c>
      <c r="O309" s="26">
        <v>307</v>
      </c>
      <c r="P309" s="28">
        <f t="shared" si="19"/>
        <v>0.62909836065573765</v>
      </c>
    </row>
    <row r="310" spans="1:16">
      <c r="A310" s="31" t="s">
        <v>61</v>
      </c>
      <c r="B310" s="30" t="s">
        <v>253</v>
      </c>
      <c r="C310" s="30" t="s">
        <v>62</v>
      </c>
      <c r="D310" s="30" t="s">
        <v>63</v>
      </c>
      <c r="E310" s="11">
        <v>2717395.3558</v>
      </c>
      <c r="F310" s="11">
        <v>1610967.4811</v>
      </c>
      <c r="G310" s="9">
        <v>118.27</v>
      </c>
      <c r="H310" s="9">
        <v>99.62</v>
      </c>
      <c r="I310" s="2" t="s">
        <v>60</v>
      </c>
      <c r="J310" s="9">
        <v>99.327186580000003</v>
      </c>
      <c r="K310" s="25">
        <f t="shared" si="16"/>
        <v>-0.29281342000000166</v>
      </c>
      <c r="L310" s="25">
        <f t="shared" si="17"/>
        <v>8.5739698932097375E-2</v>
      </c>
      <c r="N310" s="28">
        <f t="shared" si="18"/>
        <v>0.29281342000000166</v>
      </c>
      <c r="O310" s="26">
        <v>308</v>
      </c>
      <c r="P310" s="28">
        <f t="shared" si="19"/>
        <v>0.63114754098360659</v>
      </c>
    </row>
    <row r="311" spans="1:16">
      <c r="A311" s="31" t="s">
        <v>119</v>
      </c>
      <c r="B311" t="s">
        <v>103</v>
      </c>
      <c r="C311" s="30" t="s">
        <v>126</v>
      </c>
      <c r="D311" s="30" t="s">
        <v>127</v>
      </c>
      <c r="E311" s="11">
        <v>2814934.5040000002</v>
      </c>
      <c r="F311" s="11">
        <v>1639855.3940000001</v>
      </c>
      <c r="G311" s="9">
        <v>271.94</v>
      </c>
      <c r="H311" s="9">
        <v>248.066</v>
      </c>
      <c r="I311" s="2" t="s">
        <v>60</v>
      </c>
      <c r="J311" s="9">
        <v>248.35934448</v>
      </c>
      <c r="K311" s="25">
        <f t="shared" si="16"/>
        <v>0.29334448000000179</v>
      </c>
      <c r="L311" s="25">
        <f t="shared" si="17"/>
        <v>8.6050983946471454E-2</v>
      </c>
      <c r="N311" s="28">
        <f t="shared" si="18"/>
        <v>0.29334448000000179</v>
      </c>
      <c r="O311" s="26">
        <v>309</v>
      </c>
      <c r="P311" s="28">
        <f t="shared" si="19"/>
        <v>0.63319672131147542</v>
      </c>
    </row>
    <row r="312" spans="1:16">
      <c r="A312" s="31" t="s">
        <v>306</v>
      </c>
      <c r="B312" t="s">
        <v>320</v>
      </c>
      <c r="C312" s="30" t="s">
        <v>333</v>
      </c>
      <c r="D312" s="30" t="s">
        <v>334</v>
      </c>
      <c r="E312" s="11">
        <v>2836784.2919999999</v>
      </c>
      <c r="F312" s="11">
        <v>1882037.311</v>
      </c>
      <c r="G312" s="9">
        <v>754.57</v>
      </c>
      <c r="H312" s="9">
        <v>707.09</v>
      </c>
      <c r="I312" s="2" t="s">
        <v>92</v>
      </c>
      <c r="J312" s="9">
        <v>706.79602050999995</v>
      </c>
      <c r="K312" s="25">
        <f t="shared" si="16"/>
        <v>-0.29397949000008339</v>
      </c>
      <c r="L312" s="25">
        <f t="shared" si="17"/>
        <v>8.6423940540709135E-2</v>
      </c>
      <c r="N312" s="28">
        <f t="shared" si="18"/>
        <v>0.29397949000008339</v>
      </c>
      <c r="O312" s="26">
        <v>310</v>
      </c>
      <c r="P312" s="28">
        <f t="shared" si="19"/>
        <v>0.63524590163934425</v>
      </c>
    </row>
    <row r="313" spans="1:16">
      <c r="A313" s="18">
        <v>12051</v>
      </c>
      <c r="B313" t="s">
        <v>253</v>
      </c>
      <c r="C313" s="28" t="s">
        <v>896</v>
      </c>
      <c r="D313" s="28" t="s">
        <v>897</v>
      </c>
      <c r="E313" s="11">
        <v>2705591.7420000001</v>
      </c>
      <c r="F313" s="11">
        <v>1636703.78</v>
      </c>
      <c r="G313" s="9">
        <v>230.274</v>
      </c>
      <c r="H313" s="9">
        <v>209.81200000000001</v>
      </c>
      <c r="I313" s="2" t="s">
        <v>92</v>
      </c>
      <c r="J313" s="9">
        <v>209.51676940999999</v>
      </c>
      <c r="K313" s="25">
        <f t="shared" si="16"/>
        <v>-0.29523059000001695</v>
      </c>
      <c r="L313" s="25">
        <f t="shared" si="17"/>
        <v>8.7161101271758107E-2</v>
      </c>
      <c r="N313" s="28">
        <f t="shared" si="18"/>
        <v>0.29523059000001695</v>
      </c>
      <c r="O313" s="26">
        <v>311</v>
      </c>
      <c r="P313" s="28">
        <f t="shared" si="19"/>
        <v>0.63729508196721307</v>
      </c>
    </row>
    <row r="314" spans="1:16">
      <c r="A314" s="18">
        <v>12097</v>
      </c>
      <c r="B314" t="s">
        <v>253</v>
      </c>
      <c r="C314" s="28" t="s">
        <v>988</v>
      </c>
      <c r="D314" s="28" t="s">
        <v>989</v>
      </c>
      <c r="E314" s="11">
        <v>2712368.1359999999</v>
      </c>
      <c r="F314" s="11">
        <v>1637907.54</v>
      </c>
      <c r="G314" s="9">
        <v>232.363</v>
      </c>
      <c r="H314" s="9">
        <v>211.863</v>
      </c>
      <c r="I314" s="2" t="s">
        <v>92</v>
      </c>
      <c r="J314" s="9">
        <v>211.56744384999999</v>
      </c>
      <c r="K314" s="25">
        <f t="shared" si="16"/>
        <v>-0.29555615000001012</v>
      </c>
      <c r="L314" s="25">
        <f t="shared" si="17"/>
        <v>8.7353437802828476E-2</v>
      </c>
      <c r="N314" s="28">
        <f t="shared" si="18"/>
        <v>0.29555615000001012</v>
      </c>
      <c r="O314" s="26">
        <v>312</v>
      </c>
      <c r="P314" s="28">
        <f t="shared" si="19"/>
        <v>0.63934426229508201</v>
      </c>
    </row>
    <row r="315" spans="1:16">
      <c r="A315" s="13">
        <v>8007</v>
      </c>
      <c r="B315" t="s">
        <v>103</v>
      </c>
      <c r="C315" s="28" t="s">
        <v>1094</v>
      </c>
      <c r="D315" s="28" t="s">
        <v>1095</v>
      </c>
      <c r="E315" s="11">
        <v>2837635.048</v>
      </c>
      <c r="F315" s="11">
        <v>1628655.997</v>
      </c>
      <c r="G315" s="9">
        <v>181.87200000000001</v>
      </c>
      <c r="H315" s="9">
        <v>157.46969999999999</v>
      </c>
      <c r="I315" s="30" t="s">
        <v>60</v>
      </c>
      <c r="J315" s="9">
        <v>157.17398071</v>
      </c>
      <c r="K315" s="25">
        <f t="shared" si="16"/>
        <v>-0.29571928999999386</v>
      </c>
      <c r="L315" s="25">
        <f t="shared" si="17"/>
        <v>8.7449898478100474E-2</v>
      </c>
      <c r="N315" s="28">
        <f t="shared" si="18"/>
        <v>0.29571928999999386</v>
      </c>
      <c r="O315" s="26">
        <v>313</v>
      </c>
      <c r="P315" s="28">
        <f t="shared" si="19"/>
        <v>0.64139344262295084</v>
      </c>
    </row>
    <row r="316" spans="1:16">
      <c r="A316" s="13">
        <v>5003</v>
      </c>
      <c r="B316" t="s">
        <v>216</v>
      </c>
      <c r="C316" s="28" t="s">
        <v>1006</v>
      </c>
      <c r="D316" s="28" t="s">
        <v>1007</v>
      </c>
      <c r="E316" s="11">
        <v>3035697.372</v>
      </c>
      <c r="F316" s="11">
        <v>1599886.5160000001</v>
      </c>
      <c r="G316" s="9">
        <v>398.238</v>
      </c>
      <c r="H316" s="9">
        <v>367.44630000000001</v>
      </c>
      <c r="I316" s="30" t="s">
        <v>50</v>
      </c>
      <c r="J316" s="9">
        <v>367.74346924000002</v>
      </c>
      <c r="K316" s="25">
        <f t="shared" si="16"/>
        <v>0.29716924000001654</v>
      </c>
      <c r="L316" s="25">
        <f t="shared" si="17"/>
        <v>8.830955720218743E-2</v>
      </c>
      <c r="N316" s="28">
        <f t="shared" si="18"/>
        <v>0.29716924000001654</v>
      </c>
      <c r="O316" s="26">
        <v>314</v>
      </c>
      <c r="P316" s="28">
        <f t="shared" si="19"/>
        <v>0.64344262295081966</v>
      </c>
    </row>
    <row r="317" spans="1:16">
      <c r="A317" s="18">
        <v>12042</v>
      </c>
      <c r="B317" s="28" t="s">
        <v>253</v>
      </c>
      <c r="C317" s="28" t="s">
        <v>878</v>
      </c>
      <c r="D317" s="28" t="s">
        <v>879</v>
      </c>
      <c r="E317" s="11">
        <v>2703329.3450000002</v>
      </c>
      <c r="F317" s="11">
        <v>1636561.362</v>
      </c>
      <c r="G317" s="9">
        <v>258.82799999999997</v>
      </c>
      <c r="H317" s="9">
        <v>238.36</v>
      </c>
      <c r="I317" s="2" t="s">
        <v>92</v>
      </c>
      <c r="J317" s="9">
        <v>238.0609436</v>
      </c>
      <c r="K317" s="25">
        <f t="shared" si="16"/>
        <v>-0.29905640000001199</v>
      </c>
      <c r="L317" s="25">
        <f t="shared" si="17"/>
        <v>8.9434730380967178E-2</v>
      </c>
      <c r="N317" s="28">
        <f t="shared" si="18"/>
        <v>0.29905640000001199</v>
      </c>
      <c r="O317" s="26">
        <v>315</v>
      </c>
      <c r="P317" s="28">
        <f t="shared" si="19"/>
        <v>0.64549180327868849</v>
      </c>
    </row>
    <row r="318" spans="1:16">
      <c r="A318" s="31" t="s">
        <v>86</v>
      </c>
      <c r="B318" s="30" t="s">
        <v>55</v>
      </c>
      <c r="C318" s="30" t="s">
        <v>87</v>
      </c>
      <c r="D318" s="30" t="s">
        <v>88</v>
      </c>
      <c r="E318" s="11">
        <v>2744663.5271000001</v>
      </c>
      <c r="F318" s="11">
        <v>1650290.9887000001</v>
      </c>
      <c r="G318" s="9">
        <v>170.91</v>
      </c>
      <c r="H318" s="9">
        <v>148.16999999999999</v>
      </c>
      <c r="I318" s="2" t="s">
        <v>67</v>
      </c>
      <c r="J318" s="9">
        <v>148.47062682999999</v>
      </c>
      <c r="K318" s="25">
        <f t="shared" si="16"/>
        <v>0.30062682999999879</v>
      </c>
      <c r="L318" s="25">
        <f t="shared" si="17"/>
        <v>9.0376490915848179E-2</v>
      </c>
      <c r="N318" s="28">
        <f t="shared" si="18"/>
        <v>0.30062682999999879</v>
      </c>
      <c r="O318" s="26">
        <v>316</v>
      </c>
      <c r="P318" s="28">
        <f t="shared" si="19"/>
        <v>0.64754098360655743</v>
      </c>
    </row>
    <row r="319" spans="1:16">
      <c r="A319" s="18">
        <v>11032</v>
      </c>
      <c r="B319" t="s">
        <v>402</v>
      </c>
      <c r="C319" s="28" t="s">
        <v>738</v>
      </c>
      <c r="D319" s="28" t="s">
        <v>739</v>
      </c>
      <c r="E319" s="11">
        <v>2768724.2420000001</v>
      </c>
      <c r="F319" s="11">
        <v>1687792.7039999999</v>
      </c>
      <c r="G319" s="9">
        <v>241.87700000000001</v>
      </c>
      <c r="H319" s="9">
        <v>217.03899999999999</v>
      </c>
      <c r="I319" s="2" t="s">
        <v>92</v>
      </c>
      <c r="J319" s="9">
        <v>216.73703003</v>
      </c>
      <c r="K319" s="25">
        <f t="shared" si="16"/>
        <v>-0.3019699699999876</v>
      </c>
      <c r="L319" s="25">
        <f t="shared" si="17"/>
        <v>9.1185862781793414E-2</v>
      </c>
      <c r="N319" s="28">
        <f t="shared" si="18"/>
        <v>0.3019699699999876</v>
      </c>
      <c r="O319" s="26">
        <v>317</v>
      </c>
      <c r="P319" s="28">
        <f t="shared" si="19"/>
        <v>0.64959016393442626</v>
      </c>
    </row>
    <row r="320" spans="1:16">
      <c r="A320" s="18">
        <v>12020</v>
      </c>
      <c r="B320" t="s">
        <v>253</v>
      </c>
      <c r="C320" s="28" t="s">
        <v>834</v>
      </c>
      <c r="D320" s="28" t="s">
        <v>835</v>
      </c>
      <c r="E320" s="11">
        <v>2707950.5350000001</v>
      </c>
      <c r="F320" s="11">
        <v>1636825.436</v>
      </c>
      <c r="G320" s="9">
        <v>239.553</v>
      </c>
      <c r="H320" s="9">
        <v>219.1</v>
      </c>
      <c r="I320" s="2" t="s">
        <v>92</v>
      </c>
      <c r="J320" s="9">
        <v>218.79760741999999</v>
      </c>
      <c r="K320" s="25">
        <f t="shared" si="16"/>
        <v>-0.30239258000000291</v>
      </c>
      <c r="L320" s="25">
        <f t="shared" si="17"/>
        <v>9.1441272439058155E-2</v>
      </c>
      <c r="N320" s="28">
        <f t="shared" si="18"/>
        <v>0.30239258000000291</v>
      </c>
      <c r="O320" s="26">
        <v>318</v>
      </c>
      <c r="P320" s="28">
        <f t="shared" si="19"/>
        <v>0.65163934426229508</v>
      </c>
    </row>
    <row r="321" spans="1:16">
      <c r="A321" s="18">
        <v>12103</v>
      </c>
      <c r="B321" t="s">
        <v>253</v>
      </c>
      <c r="C321" s="28" t="s">
        <v>1000</v>
      </c>
      <c r="D321" s="28" t="s">
        <v>1001</v>
      </c>
      <c r="E321" s="11">
        <v>2713057.6409999998</v>
      </c>
      <c r="F321" s="11">
        <v>1637125.943</v>
      </c>
      <c r="G321" s="9">
        <v>226.24600000000001</v>
      </c>
      <c r="H321" s="9">
        <v>205.81100000000001</v>
      </c>
      <c r="I321" s="2" t="s">
        <v>92</v>
      </c>
      <c r="J321" s="9">
        <v>205.50849915000001</v>
      </c>
      <c r="K321" s="25">
        <f t="shared" si="16"/>
        <v>-0.30250085000000126</v>
      </c>
      <c r="L321" s="25">
        <f t="shared" si="17"/>
        <v>9.1506764250723266E-2</v>
      </c>
      <c r="N321" s="28">
        <f t="shared" si="18"/>
        <v>0.30250085000000126</v>
      </c>
      <c r="O321" s="26">
        <v>319</v>
      </c>
      <c r="P321" s="28">
        <f t="shared" si="19"/>
        <v>0.65368852459016391</v>
      </c>
    </row>
    <row r="322" spans="1:16">
      <c r="A322" s="18">
        <v>12048</v>
      </c>
      <c r="B322" t="s">
        <v>253</v>
      </c>
      <c r="C322" s="28" t="s">
        <v>890</v>
      </c>
      <c r="D322" s="28" t="s">
        <v>891</v>
      </c>
      <c r="E322" s="11">
        <v>2704833.1290000002</v>
      </c>
      <c r="F322" s="11">
        <v>1636656.2239999999</v>
      </c>
      <c r="G322" s="9">
        <v>234.94300000000001</v>
      </c>
      <c r="H322" s="9">
        <v>214.47900000000001</v>
      </c>
      <c r="I322" s="2" t="s">
        <v>92</v>
      </c>
      <c r="J322" s="9">
        <v>214.17477417000001</v>
      </c>
      <c r="K322" s="25">
        <f t="shared" si="16"/>
        <v>-0.30422583000000714</v>
      </c>
      <c r="L322" s="25">
        <f t="shared" si="17"/>
        <v>9.2553355639193244E-2</v>
      </c>
      <c r="N322" s="28">
        <f t="shared" si="18"/>
        <v>0.30422583000000714</v>
      </c>
      <c r="O322" s="26">
        <v>320</v>
      </c>
      <c r="P322" s="28">
        <f t="shared" si="19"/>
        <v>0.65573770491803274</v>
      </c>
    </row>
    <row r="323" spans="1:16">
      <c r="A323" s="18">
        <v>12015</v>
      </c>
      <c r="B323" t="s">
        <v>253</v>
      </c>
      <c r="C323" s="28" t="s">
        <v>824</v>
      </c>
      <c r="D323" s="28" t="s">
        <v>825</v>
      </c>
      <c r="E323" s="11">
        <v>2709334.1239999998</v>
      </c>
      <c r="F323" s="11">
        <v>1636911.7069999999</v>
      </c>
      <c r="G323" s="9">
        <v>242.52</v>
      </c>
      <c r="H323" s="9">
        <v>222.071</v>
      </c>
      <c r="I323" s="2" t="s">
        <v>92</v>
      </c>
      <c r="J323" s="9">
        <v>221.76672363</v>
      </c>
      <c r="K323" s="25">
        <f t="shared" ref="K323:K386" si="20">J323-H323</f>
        <v>-0.30427636999999663</v>
      </c>
      <c r="L323" s="25">
        <f t="shared" ref="L323:L386" si="21">K323*K323</f>
        <v>9.2584109340374851E-2</v>
      </c>
      <c r="N323" s="28">
        <f t="shared" ref="N323:N386" si="22">ABS(K323)</f>
        <v>0.30427636999999663</v>
      </c>
      <c r="O323" s="26">
        <v>321</v>
      </c>
      <c r="P323" s="28">
        <f t="shared" ref="P323:P386" si="23">O323/488</f>
        <v>0.65778688524590168</v>
      </c>
    </row>
    <row r="324" spans="1:16">
      <c r="A324" s="18">
        <v>12034</v>
      </c>
      <c r="B324" s="28" t="s">
        <v>253</v>
      </c>
      <c r="C324" s="28" t="s">
        <v>862</v>
      </c>
      <c r="D324" s="28" t="s">
        <v>863</v>
      </c>
      <c r="E324" s="11">
        <v>2704338.267</v>
      </c>
      <c r="F324" s="11">
        <v>1636597.6310000001</v>
      </c>
      <c r="G324" s="9">
        <v>242.501</v>
      </c>
      <c r="H324" s="9">
        <v>222.03800000000001</v>
      </c>
      <c r="I324" s="2" t="s">
        <v>92</v>
      </c>
      <c r="J324" s="9">
        <v>221.73181152000001</v>
      </c>
      <c r="K324" s="25">
        <f t="shared" si="20"/>
        <v>-0.30618848000000298</v>
      </c>
      <c r="L324" s="25">
        <f t="shared" si="21"/>
        <v>9.3751385284712233E-2</v>
      </c>
      <c r="N324" s="28">
        <f t="shared" si="22"/>
        <v>0.30618848000000298</v>
      </c>
      <c r="O324" s="26">
        <v>322</v>
      </c>
      <c r="P324" s="28">
        <f t="shared" si="23"/>
        <v>0.6598360655737705</v>
      </c>
    </row>
    <row r="325" spans="1:16">
      <c r="A325" s="18">
        <v>12083</v>
      </c>
      <c r="B325" s="28" t="s">
        <v>253</v>
      </c>
      <c r="C325" s="28" t="s">
        <v>960</v>
      </c>
      <c r="D325" s="28" t="s">
        <v>961</v>
      </c>
      <c r="E325" s="11">
        <v>2712400.713</v>
      </c>
      <c r="F325" s="11">
        <v>1638478.3430000001</v>
      </c>
      <c r="G325" s="9">
        <v>231.93199999999999</v>
      </c>
      <c r="H325" s="9">
        <v>211.39</v>
      </c>
      <c r="I325" s="2" t="s">
        <v>92</v>
      </c>
      <c r="J325" s="9">
        <v>211.08309937000001</v>
      </c>
      <c r="K325" s="25">
        <f t="shared" si="20"/>
        <v>-0.30690062999997281</v>
      </c>
      <c r="L325" s="25">
        <f t="shared" si="21"/>
        <v>9.4187996694380202E-2</v>
      </c>
      <c r="N325" s="28">
        <f t="shared" si="22"/>
        <v>0.30690062999997281</v>
      </c>
      <c r="O325" s="26">
        <v>323</v>
      </c>
      <c r="P325" s="28">
        <f t="shared" si="23"/>
        <v>0.66188524590163933</v>
      </c>
    </row>
    <row r="326" spans="1:16">
      <c r="A326" s="31" t="s">
        <v>269</v>
      </c>
      <c r="B326" s="28" t="s">
        <v>252</v>
      </c>
      <c r="C326" s="30" t="s">
        <v>277</v>
      </c>
      <c r="D326" s="30" t="s">
        <v>278</v>
      </c>
      <c r="E326" s="11">
        <v>3221489.1880000001</v>
      </c>
      <c r="F326" s="11">
        <v>1968437.3798</v>
      </c>
      <c r="G326" s="9">
        <v>2482.73</v>
      </c>
      <c r="H326" s="9">
        <v>2431.5700000000002</v>
      </c>
      <c r="I326" s="2" t="s">
        <v>50</v>
      </c>
      <c r="J326" s="9">
        <v>2431.26171875</v>
      </c>
      <c r="K326" s="25">
        <f t="shared" si="20"/>
        <v>-0.30828125000016371</v>
      </c>
      <c r="L326" s="25">
        <f t="shared" si="21"/>
        <v>9.5037329101663431E-2</v>
      </c>
      <c r="N326" s="28">
        <f t="shared" si="22"/>
        <v>0.30828125000016371</v>
      </c>
      <c r="O326" s="26">
        <v>324</v>
      </c>
      <c r="P326" s="28">
        <f t="shared" si="23"/>
        <v>0.66393442622950816</v>
      </c>
    </row>
    <row r="327" spans="1:16">
      <c r="A327" s="31" t="s">
        <v>300</v>
      </c>
      <c r="B327" t="s">
        <v>320</v>
      </c>
      <c r="C327" s="30" t="s">
        <v>321</v>
      </c>
      <c r="D327" s="30" t="s">
        <v>322</v>
      </c>
      <c r="E327" s="11">
        <v>2864809.3668999998</v>
      </c>
      <c r="F327" s="11">
        <v>2078584.9486</v>
      </c>
      <c r="G327" s="9">
        <v>3031.78</v>
      </c>
      <c r="H327" s="9">
        <v>2974.43</v>
      </c>
      <c r="I327" s="2" t="s">
        <v>92</v>
      </c>
      <c r="J327" s="9">
        <v>2974.1208496099998</v>
      </c>
      <c r="K327" s="25">
        <f t="shared" si="20"/>
        <v>-0.30915039000001343</v>
      </c>
      <c r="L327" s="25">
        <f t="shared" si="21"/>
        <v>9.5573963637160406E-2</v>
      </c>
      <c r="N327" s="28">
        <f t="shared" si="22"/>
        <v>0.30915039000001343</v>
      </c>
      <c r="O327" s="26">
        <v>325</v>
      </c>
      <c r="P327" s="28">
        <f t="shared" si="23"/>
        <v>0.66598360655737709</v>
      </c>
    </row>
    <row r="328" spans="1:16">
      <c r="A328" s="13">
        <v>7016</v>
      </c>
      <c r="B328" s="28" t="s">
        <v>320</v>
      </c>
      <c r="C328" s="28" t="s">
        <v>554</v>
      </c>
      <c r="D328" s="28" t="s">
        <v>555</v>
      </c>
      <c r="E328" s="11">
        <v>2861853.818</v>
      </c>
      <c r="F328" s="11">
        <v>2070252.9439999999</v>
      </c>
      <c r="G328" s="9">
        <v>2827.96</v>
      </c>
      <c r="H328" s="9">
        <v>2770.7323000000001</v>
      </c>
      <c r="I328" s="30" t="s">
        <v>92</v>
      </c>
      <c r="J328" s="9">
        <v>2770.4211425799999</v>
      </c>
      <c r="K328" s="25">
        <f t="shared" si="20"/>
        <v>-0.31115742000019964</v>
      </c>
      <c r="L328" s="25">
        <f t="shared" si="21"/>
        <v>9.6818940021180633E-2</v>
      </c>
      <c r="N328" s="28">
        <f t="shared" si="22"/>
        <v>0.31115742000019964</v>
      </c>
      <c r="O328" s="26">
        <v>326</v>
      </c>
      <c r="P328" s="28">
        <f t="shared" si="23"/>
        <v>0.66803278688524592</v>
      </c>
    </row>
    <row r="329" spans="1:16">
      <c r="A329" s="18">
        <v>12022</v>
      </c>
      <c r="B329" s="28" t="s">
        <v>253</v>
      </c>
      <c r="C329" s="28" t="s">
        <v>838</v>
      </c>
      <c r="D329" s="28" t="s">
        <v>839</v>
      </c>
      <c r="E329" s="11">
        <v>2707438.358</v>
      </c>
      <c r="F329" s="11">
        <v>1636793.1270000001</v>
      </c>
      <c r="G329" s="9">
        <v>238.27</v>
      </c>
      <c r="H329" s="9">
        <v>217.816</v>
      </c>
      <c r="I329" s="30" t="s">
        <v>92</v>
      </c>
      <c r="J329" s="9">
        <v>217.50448607999999</v>
      </c>
      <c r="K329" s="25">
        <f t="shared" si="20"/>
        <v>-0.3115139200000101</v>
      </c>
      <c r="L329" s="25">
        <f t="shared" si="21"/>
        <v>9.7040922353772693E-2</v>
      </c>
      <c r="N329" s="28">
        <f t="shared" si="22"/>
        <v>0.3115139200000101</v>
      </c>
      <c r="O329" s="26">
        <v>327</v>
      </c>
      <c r="P329" s="28">
        <f t="shared" si="23"/>
        <v>0.67008196721311475</v>
      </c>
    </row>
    <row r="330" spans="1:16">
      <c r="A330" s="13">
        <v>5011</v>
      </c>
      <c r="B330" s="30" t="s">
        <v>402</v>
      </c>
      <c r="C330" s="28" t="s">
        <v>1022</v>
      </c>
      <c r="D330" s="28" t="s">
        <v>1023</v>
      </c>
      <c r="E330" s="11">
        <v>2771431.76</v>
      </c>
      <c r="F330" s="11">
        <v>1682100.024</v>
      </c>
      <c r="G330" s="9">
        <v>254.96899999999999</v>
      </c>
      <c r="H330" s="9">
        <v>230.52670000000001</v>
      </c>
      <c r="I330" s="30" t="s">
        <v>50</v>
      </c>
      <c r="J330" s="9">
        <v>230.83979797000001</v>
      </c>
      <c r="K330" s="25">
        <f t="shared" si="20"/>
        <v>0.31309797000000117</v>
      </c>
      <c r="L330" s="25">
        <f t="shared" si="21"/>
        <v>9.8030338818121635E-2</v>
      </c>
      <c r="N330" s="28">
        <f t="shared" si="22"/>
        <v>0.31309797000000117</v>
      </c>
      <c r="O330" s="26">
        <v>328</v>
      </c>
      <c r="P330" s="28">
        <f t="shared" si="23"/>
        <v>0.67213114754098358</v>
      </c>
    </row>
    <row r="331" spans="1:16">
      <c r="A331" s="18">
        <v>12039</v>
      </c>
      <c r="B331" t="s">
        <v>253</v>
      </c>
      <c r="C331" s="28" t="s">
        <v>872</v>
      </c>
      <c r="D331" s="28" t="s">
        <v>873</v>
      </c>
      <c r="E331" s="11">
        <v>2703039.0789999999</v>
      </c>
      <c r="F331" s="11">
        <v>1636510.5379999999</v>
      </c>
      <c r="G331" s="9">
        <v>254.65</v>
      </c>
      <c r="H331" s="9">
        <v>234.184</v>
      </c>
      <c r="I331" s="30" t="s">
        <v>92</v>
      </c>
      <c r="J331" s="9">
        <v>233.87045287999999</v>
      </c>
      <c r="K331" s="25">
        <f t="shared" si="20"/>
        <v>-0.31354712000000973</v>
      </c>
      <c r="L331" s="25">
        <f t="shared" si="21"/>
        <v>9.8311796460300499E-2</v>
      </c>
      <c r="N331" s="28">
        <f t="shared" si="22"/>
        <v>0.31354712000000973</v>
      </c>
      <c r="O331" s="26">
        <v>329</v>
      </c>
      <c r="P331" s="28">
        <f t="shared" si="23"/>
        <v>0.67418032786885251</v>
      </c>
    </row>
    <row r="332" spans="1:16">
      <c r="A332" s="31" t="s">
        <v>196</v>
      </c>
      <c r="B332" s="30" t="s">
        <v>181</v>
      </c>
      <c r="C332" s="30" t="s">
        <v>203</v>
      </c>
      <c r="D332" s="30" t="s">
        <v>204</v>
      </c>
      <c r="E332" s="11">
        <v>2923695.1126999999</v>
      </c>
      <c r="F332" s="11">
        <v>1630859.9811</v>
      </c>
      <c r="G332" s="9">
        <v>229.13</v>
      </c>
      <c r="H332" s="9">
        <v>200.97499999999999</v>
      </c>
      <c r="I332" s="30" t="s">
        <v>67</v>
      </c>
      <c r="J332" s="9">
        <v>201.28924560999999</v>
      </c>
      <c r="K332" s="25">
        <f t="shared" si="20"/>
        <v>0.3142456100000004</v>
      </c>
      <c r="L332" s="25">
        <f t="shared" si="21"/>
        <v>9.8750303404272349E-2</v>
      </c>
      <c r="N332" s="28">
        <f t="shared" si="22"/>
        <v>0.3142456100000004</v>
      </c>
      <c r="O332" s="26">
        <v>330</v>
      </c>
      <c r="P332" s="28">
        <f t="shared" si="23"/>
        <v>0.67622950819672134</v>
      </c>
    </row>
    <row r="333" spans="1:16">
      <c r="A333" s="18">
        <v>12043</v>
      </c>
      <c r="B333" t="s">
        <v>253</v>
      </c>
      <c r="C333" s="28" t="s">
        <v>880</v>
      </c>
      <c r="D333" s="28" t="s">
        <v>881</v>
      </c>
      <c r="E333" s="11">
        <v>2703630.4539999999</v>
      </c>
      <c r="F333" s="11">
        <v>1636581.2050000001</v>
      </c>
      <c r="G333" s="9">
        <v>257.08999999999997</v>
      </c>
      <c r="H333" s="9">
        <v>236.62299999999999</v>
      </c>
      <c r="I333" s="30" t="s">
        <v>92</v>
      </c>
      <c r="J333" s="9">
        <v>236.30574035999999</v>
      </c>
      <c r="K333" s="25">
        <f t="shared" si="20"/>
        <v>-0.31725964000000317</v>
      </c>
      <c r="L333" s="25">
        <f t="shared" si="21"/>
        <v>0.10065367917293161</v>
      </c>
      <c r="N333" s="28">
        <f t="shared" si="22"/>
        <v>0.31725964000000317</v>
      </c>
      <c r="O333" s="26">
        <v>331</v>
      </c>
      <c r="P333" s="28">
        <f t="shared" si="23"/>
        <v>0.67827868852459017</v>
      </c>
    </row>
    <row r="334" spans="1:16">
      <c r="A334" s="13">
        <v>7015</v>
      </c>
      <c r="B334" s="30" t="s">
        <v>253</v>
      </c>
      <c r="C334" s="28" t="s">
        <v>552</v>
      </c>
      <c r="D334" s="28" t="s">
        <v>553</v>
      </c>
      <c r="E334" s="11">
        <v>2712704.105</v>
      </c>
      <c r="F334" s="11">
        <v>1639277.7709999999</v>
      </c>
      <c r="G334" s="9">
        <v>222.3</v>
      </c>
      <c r="H334" s="9">
        <v>201.7021</v>
      </c>
      <c r="I334" s="30" t="s">
        <v>92</v>
      </c>
      <c r="J334" s="9">
        <v>201.38188170999999</v>
      </c>
      <c r="K334" s="25">
        <f t="shared" si="20"/>
        <v>-0.32021829000001389</v>
      </c>
      <c r="L334" s="25">
        <f t="shared" si="21"/>
        <v>0.10253975325053299</v>
      </c>
      <c r="N334" s="28">
        <f t="shared" si="22"/>
        <v>0.32021829000001389</v>
      </c>
      <c r="O334" s="26">
        <v>332</v>
      </c>
      <c r="P334" s="28">
        <f t="shared" si="23"/>
        <v>0.68032786885245899</v>
      </c>
    </row>
    <row r="335" spans="1:16">
      <c r="A335" s="31" t="s">
        <v>214</v>
      </c>
      <c r="B335" s="28" t="s">
        <v>216</v>
      </c>
      <c r="C335" s="30" t="s">
        <v>227</v>
      </c>
      <c r="D335" s="30" t="s">
        <v>228</v>
      </c>
      <c r="E335" s="11">
        <v>3034520.3229</v>
      </c>
      <c r="F335" s="11">
        <v>1623208.5554</v>
      </c>
      <c r="G335" s="9">
        <v>434.8</v>
      </c>
      <c r="H335" s="9">
        <v>402.69</v>
      </c>
      <c r="I335" s="30" t="s">
        <v>60</v>
      </c>
      <c r="J335" s="9">
        <v>402.36694335999999</v>
      </c>
      <c r="K335" s="25">
        <f t="shared" si="20"/>
        <v>-0.32305664000000434</v>
      </c>
      <c r="L335" s="25">
        <f t="shared" si="21"/>
        <v>0.10436559264809241</v>
      </c>
      <c r="N335" s="28">
        <f t="shared" si="22"/>
        <v>0.32305664000000434</v>
      </c>
      <c r="O335" s="26">
        <v>333</v>
      </c>
      <c r="P335" s="28">
        <f t="shared" si="23"/>
        <v>0.68237704918032782</v>
      </c>
    </row>
    <row r="336" spans="1:16" s="22" customFormat="1">
      <c r="A336" s="18">
        <v>12037</v>
      </c>
      <c r="B336" s="28" t="s">
        <v>253</v>
      </c>
      <c r="C336" s="28" t="s">
        <v>868</v>
      </c>
      <c r="D336" s="28" t="s">
        <v>869</v>
      </c>
      <c r="E336" s="11">
        <v>2703555.878</v>
      </c>
      <c r="F336" s="11">
        <v>1636548.6580000001</v>
      </c>
      <c r="G336" s="9">
        <v>257.55799999999999</v>
      </c>
      <c r="H336" s="9">
        <v>237.09299999999999</v>
      </c>
      <c r="I336" s="30" t="s">
        <v>92</v>
      </c>
      <c r="J336" s="9">
        <v>236.76943969999999</v>
      </c>
      <c r="K336" s="25">
        <f t="shared" si="20"/>
        <v>-0.32356029999999691</v>
      </c>
      <c r="L336" s="25">
        <f t="shared" si="21"/>
        <v>0.104691267736088</v>
      </c>
      <c r="N336" s="28">
        <f t="shared" si="22"/>
        <v>0.32356029999999691</v>
      </c>
      <c r="O336" s="26">
        <v>334</v>
      </c>
      <c r="P336" s="28">
        <f t="shared" si="23"/>
        <v>0.68442622950819676</v>
      </c>
    </row>
    <row r="337" spans="1:16" s="22" customFormat="1">
      <c r="A337" s="18">
        <v>12049</v>
      </c>
      <c r="B337" s="28" t="s">
        <v>253</v>
      </c>
      <c r="C337" s="28" t="s">
        <v>892</v>
      </c>
      <c r="D337" s="28" t="s">
        <v>893</v>
      </c>
      <c r="E337" s="11">
        <v>2705099.0649999999</v>
      </c>
      <c r="F337" s="11">
        <v>1636672.9369999999</v>
      </c>
      <c r="G337" s="9">
        <v>232.351</v>
      </c>
      <c r="H337" s="9">
        <v>211.88800000000001</v>
      </c>
      <c r="I337" s="30" t="s">
        <v>92</v>
      </c>
      <c r="J337" s="9">
        <v>211.56408690999999</v>
      </c>
      <c r="K337" s="25">
        <f t="shared" si="20"/>
        <v>-0.32391309000001911</v>
      </c>
      <c r="L337" s="25">
        <f t="shared" si="21"/>
        <v>0.10491968987336048</v>
      </c>
      <c r="N337" s="28">
        <f t="shared" si="22"/>
        <v>0.32391309000001911</v>
      </c>
      <c r="O337" s="26">
        <v>335</v>
      </c>
      <c r="P337" s="28">
        <f t="shared" si="23"/>
        <v>0.68647540983606559</v>
      </c>
    </row>
    <row r="338" spans="1:16" s="22" customFormat="1">
      <c r="A338" s="18">
        <v>11010</v>
      </c>
      <c r="B338" s="28" t="s">
        <v>402</v>
      </c>
      <c r="C338" s="28" t="s">
        <v>696</v>
      </c>
      <c r="D338" s="28" t="s">
        <v>697</v>
      </c>
      <c r="E338" s="11">
        <v>2767967.4040000001</v>
      </c>
      <c r="F338" s="11">
        <v>1687429.398</v>
      </c>
      <c r="G338" s="9">
        <v>230.209</v>
      </c>
      <c r="H338" s="9">
        <v>205.43100000000001</v>
      </c>
      <c r="I338" s="30" t="s">
        <v>92</v>
      </c>
      <c r="J338" s="9">
        <v>205.10546875</v>
      </c>
      <c r="K338" s="25">
        <f t="shared" si="20"/>
        <v>-0.3255312500000116</v>
      </c>
      <c r="L338" s="25">
        <f t="shared" si="21"/>
        <v>0.10597059472657006</v>
      </c>
      <c r="N338" s="28">
        <f t="shared" si="22"/>
        <v>0.3255312500000116</v>
      </c>
      <c r="O338" s="26">
        <v>336</v>
      </c>
      <c r="P338" s="28">
        <f t="shared" si="23"/>
        <v>0.68852459016393441</v>
      </c>
    </row>
    <row r="339" spans="1:16" s="22" customFormat="1">
      <c r="A339" s="30" t="s">
        <v>1139</v>
      </c>
      <c r="B339" s="30" t="s">
        <v>402</v>
      </c>
      <c r="C339" s="30" t="s">
        <v>1140</v>
      </c>
      <c r="D339" s="30" t="s">
        <v>1141</v>
      </c>
      <c r="E339" s="11">
        <v>2837353.8177999998</v>
      </c>
      <c r="F339" s="11">
        <v>1775093.871</v>
      </c>
      <c r="G339" s="9">
        <v>2063.7800000000002</v>
      </c>
      <c r="H339" s="9">
        <v>1644.9</v>
      </c>
      <c r="I339" s="30" t="s">
        <v>284</v>
      </c>
      <c r="J339" s="9">
        <v>1645.2264404299999</v>
      </c>
      <c r="K339" s="25">
        <f t="shared" si="20"/>
        <v>0.32644042999982048</v>
      </c>
      <c r="L339" s="25">
        <f t="shared" si="21"/>
        <v>0.1065633543384677</v>
      </c>
      <c r="N339" s="28">
        <f t="shared" si="22"/>
        <v>0.32644042999982048</v>
      </c>
      <c r="O339" s="26">
        <v>337</v>
      </c>
      <c r="P339" s="28">
        <f t="shared" si="23"/>
        <v>0.69057377049180324</v>
      </c>
    </row>
    <row r="340" spans="1:16" s="22" customFormat="1">
      <c r="A340" s="18">
        <v>12057</v>
      </c>
      <c r="B340" s="28" t="s">
        <v>253</v>
      </c>
      <c r="C340" s="28" t="s">
        <v>908</v>
      </c>
      <c r="D340" s="28" t="s">
        <v>909</v>
      </c>
      <c r="E340" s="11">
        <v>2707109.5240000002</v>
      </c>
      <c r="F340" s="11">
        <v>1636799.148</v>
      </c>
      <c r="G340" s="9">
        <v>236.85</v>
      </c>
      <c r="H340" s="9">
        <v>216.393</v>
      </c>
      <c r="I340" s="30" t="s">
        <v>92</v>
      </c>
      <c r="J340" s="9">
        <v>216.06558228</v>
      </c>
      <c r="K340" s="25">
        <f t="shared" si="20"/>
        <v>-0.32741771999999969</v>
      </c>
      <c r="L340" s="25">
        <f t="shared" si="21"/>
        <v>0.10720236336999819</v>
      </c>
      <c r="N340" s="28">
        <f t="shared" si="22"/>
        <v>0.32741771999999969</v>
      </c>
      <c r="O340" s="26">
        <v>338</v>
      </c>
      <c r="P340" s="28">
        <f t="shared" si="23"/>
        <v>0.69262295081967218</v>
      </c>
    </row>
    <row r="341" spans="1:16">
      <c r="A341" s="18">
        <v>12087</v>
      </c>
      <c r="B341" s="28" t="s">
        <v>253</v>
      </c>
      <c r="C341" s="28" t="s">
        <v>968</v>
      </c>
      <c r="D341" s="28" t="s">
        <v>969</v>
      </c>
      <c r="E341" s="11">
        <v>2712490.426</v>
      </c>
      <c r="F341" s="11">
        <v>1639458.4850000001</v>
      </c>
      <c r="G341" s="9">
        <v>222.08</v>
      </c>
      <c r="H341" s="9">
        <v>201.46700000000001</v>
      </c>
      <c r="I341" s="30" t="s">
        <v>92</v>
      </c>
      <c r="J341" s="9">
        <v>201.13780212</v>
      </c>
      <c r="K341" s="25">
        <f t="shared" si="20"/>
        <v>-0.32919788000000949</v>
      </c>
      <c r="L341" s="25">
        <f t="shared" si="21"/>
        <v>0.10837124419650065</v>
      </c>
      <c r="N341" s="28">
        <f t="shared" si="22"/>
        <v>0.32919788000000949</v>
      </c>
      <c r="O341" s="26">
        <v>339</v>
      </c>
      <c r="P341" s="28">
        <f t="shared" si="23"/>
        <v>0.69467213114754101</v>
      </c>
    </row>
    <row r="342" spans="1:16">
      <c r="A342" s="13">
        <v>8001</v>
      </c>
      <c r="B342" s="28" t="s">
        <v>216</v>
      </c>
      <c r="C342" s="28" t="s">
        <v>1082</v>
      </c>
      <c r="D342" s="28" t="s">
        <v>1083</v>
      </c>
      <c r="E342" s="11">
        <v>3040704.7719999999</v>
      </c>
      <c r="F342" s="11">
        <v>1599272.267</v>
      </c>
      <c r="G342" s="9">
        <v>421.51499999999999</v>
      </c>
      <c r="H342" s="9">
        <v>390.49560000000002</v>
      </c>
      <c r="I342" s="30" t="s">
        <v>60</v>
      </c>
      <c r="J342" s="9">
        <v>390.16598511000001</v>
      </c>
      <c r="K342" s="25">
        <f t="shared" si="20"/>
        <v>-0.3296148900000162</v>
      </c>
      <c r="L342" s="25">
        <f t="shared" si="21"/>
        <v>0.10864597570972279</v>
      </c>
      <c r="N342" s="28">
        <f t="shared" si="22"/>
        <v>0.3296148900000162</v>
      </c>
      <c r="O342" s="26">
        <v>340</v>
      </c>
      <c r="P342" s="28">
        <f t="shared" si="23"/>
        <v>0.69672131147540983</v>
      </c>
    </row>
    <row r="343" spans="1:16">
      <c r="A343" s="31" t="s">
        <v>412</v>
      </c>
      <c r="B343" s="28" t="s">
        <v>402</v>
      </c>
      <c r="C343" s="30" t="s">
        <v>434</v>
      </c>
      <c r="D343" s="30" t="s">
        <v>435</v>
      </c>
      <c r="E343" s="11">
        <v>2773421.0395</v>
      </c>
      <c r="F343" s="11">
        <v>1739923.3965</v>
      </c>
      <c r="G343" s="9">
        <v>410.85</v>
      </c>
      <c r="H343" s="9">
        <v>381.2</v>
      </c>
      <c r="I343" s="30" t="s">
        <v>60</v>
      </c>
      <c r="J343" s="9">
        <v>380.8699646</v>
      </c>
      <c r="K343" s="25">
        <f t="shared" si="20"/>
        <v>-0.33003539999998566</v>
      </c>
      <c r="L343" s="25">
        <f t="shared" si="21"/>
        <v>0.10892336525315054</v>
      </c>
      <c r="N343" s="28">
        <f t="shared" si="22"/>
        <v>0.33003539999998566</v>
      </c>
      <c r="O343" s="26">
        <v>341</v>
      </c>
      <c r="P343" s="28">
        <f t="shared" si="23"/>
        <v>0.69877049180327866</v>
      </c>
    </row>
    <row r="344" spans="1:16">
      <c r="A344" s="31" t="s">
        <v>152</v>
      </c>
      <c r="B344" s="30" t="s">
        <v>103</v>
      </c>
      <c r="C344" s="30" t="s">
        <v>165</v>
      </c>
      <c r="D344" s="30" t="s">
        <v>166</v>
      </c>
      <c r="E344" s="11">
        <v>2819677.8355999999</v>
      </c>
      <c r="F344" s="11">
        <v>1634497.2805000001</v>
      </c>
      <c r="G344" s="9">
        <v>265.5</v>
      </c>
      <c r="H344" s="9">
        <v>241.56299999999999</v>
      </c>
      <c r="I344" s="30" t="s">
        <v>67</v>
      </c>
      <c r="J344" s="9">
        <v>241.89430236999999</v>
      </c>
      <c r="K344" s="25">
        <f t="shared" si="20"/>
        <v>0.33130237000000307</v>
      </c>
      <c r="L344" s="25">
        <f t="shared" si="21"/>
        <v>0.10976126036761893</v>
      </c>
      <c r="N344" s="28">
        <f t="shared" si="22"/>
        <v>0.33130237000000307</v>
      </c>
      <c r="O344" s="26">
        <v>342</v>
      </c>
      <c r="P344" s="28">
        <f t="shared" si="23"/>
        <v>0.70081967213114749</v>
      </c>
    </row>
    <row r="345" spans="1:16">
      <c r="A345" s="18">
        <v>12044</v>
      </c>
      <c r="B345" t="s">
        <v>253</v>
      </c>
      <c r="C345" s="28" t="s">
        <v>882</v>
      </c>
      <c r="D345" s="28" t="s">
        <v>883</v>
      </c>
      <c r="E345" s="11">
        <v>2703883.1039999998</v>
      </c>
      <c r="F345" s="11">
        <v>1636596.385</v>
      </c>
      <c r="G345" s="9">
        <v>254.28800000000001</v>
      </c>
      <c r="H345" s="9">
        <v>233.821</v>
      </c>
      <c r="I345" s="30" t="s">
        <v>92</v>
      </c>
      <c r="J345" s="9">
        <v>233.48884583</v>
      </c>
      <c r="K345" s="25">
        <f t="shared" si="20"/>
        <v>-0.33215416999999547</v>
      </c>
      <c r="L345" s="25">
        <f t="shared" si="21"/>
        <v>0.1103263926483859</v>
      </c>
      <c r="N345" s="28">
        <f t="shared" si="22"/>
        <v>0.33215416999999547</v>
      </c>
      <c r="O345" s="26">
        <v>343</v>
      </c>
      <c r="P345" s="28">
        <f t="shared" si="23"/>
        <v>0.70286885245901642</v>
      </c>
    </row>
    <row r="346" spans="1:16">
      <c r="A346" s="18">
        <v>12063</v>
      </c>
      <c r="B346" t="s">
        <v>253</v>
      </c>
      <c r="C346" s="28" t="s">
        <v>920</v>
      </c>
      <c r="D346" s="28" t="s">
        <v>921</v>
      </c>
      <c r="E346" s="11">
        <v>2708625.2680000002</v>
      </c>
      <c r="F346" s="11">
        <v>1636893.7549999999</v>
      </c>
      <c r="G346" s="9">
        <v>240.24700000000001</v>
      </c>
      <c r="H346" s="9">
        <v>219.79400000000001</v>
      </c>
      <c r="I346" s="30" t="s">
        <v>92</v>
      </c>
      <c r="J346" s="9">
        <v>219.45678710999999</v>
      </c>
      <c r="K346" s="25">
        <f t="shared" si="20"/>
        <v>-0.33721289000001775</v>
      </c>
      <c r="L346" s="25">
        <f t="shared" si="21"/>
        <v>0.11371253318216407</v>
      </c>
      <c r="N346" s="28">
        <f t="shared" si="22"/>
        <v>0.33721289000001775</v>
      </c>
      <c r="O346" s="26">
        <v>344</v>
      </c>
      <c r="P346" s="28">
        <f t="shared" si="23"/>
        <v>0.70491803278688525</v>
      </c>
    </row>
    <row r="347" spans="1:16">
      <c r="A347" s="31" t="s">
        <v>122</v>
      </c>
      <c r="B347" s="28" t="s">
        <v>103</v>
      </c>
      <c r="C347" s="30" t="s">
        <v>132</v>
      </c>
      <c r="D347" s="30" t="s">
        <v>133</v>
      </c>
      <c r="E347" s="11">
        <v>2832242.2834000001</v>
      </c>
      <c r="F347" s="11">
        <v>1630663.4576999999</v>
      </c>
      <c r="G347" s="9">
        <v>229</v>
      </c>
      <c r="H347" s="9">
        <v>204.709</v>
      </c>
      <c r="I347" s="30" t="s">
        <v>60</v>
      </c>
      <c r="J347" s="9">
        <v>204.36820983999999</v>
      </c>
      <c r="K347" s="25">
        <f t="shared" si="20"/>
        <v>-0.34079016000001161</v>
      </c>
      <c r="L347" s="25">
        <f t="shared" si="21"/>
        <v>0.11613793315283351</v>
      </c>
      <c r="N347" s="28">
        <f t="shared" si="22"/>
        <v>0.34079016000001161</v>
      </c>
      <c r="O347" s="26">
        <v>345</v>
      </c>
      <c r="P347" s="28">
        <f t="shared" si="23"/>
        <v>0.70696721311475408</v>
      </c>
    </row>
    <row r="348" spans="1:16">
      <c r="A348" s="18">
        <v>12001</v>
      </c>
      <c r="B348" t="s">
        <v>253</v>
      </c>
      <c r="C348" s="28" t="s">
        <v>796</v>
      </c>
      <c r="D348" s="28" t="s">
        <v>797</v>
      </c>
      <c r="E348" s="11">
        <v>2712961.8</v>
      </c>
      <c r="F348" s="11">
        <v>1637108.8840000001</v>
      </c>
      <c r="G348" s="9">
        <v>226.47</v>
      </c>
      <c r="H348" s="9">
        <v>206.036</v>
      </c>
      <c r="I348" s="30" t="s">
        <v>92</v>
      </c>
      <c r="J348" s="9">
        <v>205.69485474000001</v>
      </c>
      <c r="K348" s="25">
        <f t="shared" si="20"/>
        <v>-0.34114525999999046</v>
      </c>
      <c r="L348" s="25">
        <f t="shared" si="21"/>
        <v>0.11638008842046109</v>
      </c>
      <c r="N348" s="28">
        <f t="shared" si="22"/>
        <v>0.34114525999999046</v>
      </c>
      <c r="O348" s="26">
        <v>346</v>
      </c>
      <c r="P348" s="28">
        <f t="shared" si="23"/>
        <v>0.70901639344262291</v>
      </c>
    </row>
    <row r="349" spans="1:16">
      <c r="A349" s="13">
        <v>5009</v>
      </c>
      <c r="B349" t="s">
        <v>103</v>
      </c>
      <c r="C349" s="28" t="s">
        <v>1018</v>
      </c>
      <c r="D349" s="28" t="s">
        <v>1019</v>
      </c>
      <c r="E349" s="11">
        <v>2834349.648</v>
      </c>
      <c r="F349" s="11">
        <v>1630142.774</v>
      </c>
      <c r="G349" s="9">
        <v>232.53800000000001</v>
      </c>
      <c r="H349" s="9">
        <v>208.1859</v>
      </c>
      <c r="I349" s="30" t="s">
        <v>50</v>
      </c>
      <c r="J349" s="9">
        <v>207.84375</v>
      </c>
      <c r="K349" s="25">
        <f t="shared" si="20"/>
        <v>-0.34215000000000373</v>
      </c>
      <c r="L349" s="25">
        <f t="shared" si="21"/>
        <v>0.11706662250000255</v>
      </c>
      <c r="N349" s="28">
        <f t="shared" si="22"/>
        <v>0.34215000000000373</v>
      </c>
      <c r="O349" s="26">
        <v>347</v>
      </c>
      <c r="P349" s="28">
        <f t="shared" si="23"/>
        <v>0.71106557377049184</v>
      </c>
    </row>
    <row r="350" spans="1:16">
      <c r="A350" s="13">
        <v>7001</v>
      </c>
      <c r="B350" s="28" t="s">
        <v>216</v>
      </c>
      <c r="C350" s="28" t="s">
        <v>524</v>
      </c>
      <c r="D350" s="28" t="s">
        <v>525</v>
      </c>
      <c r="E350" s="11">
        <v>3043549.3080000002</v>
      </c>
      <c r="F350" s="11">
        <v>1599626.649</v>
      </c>
      <c r="G350" s="9">
        <v>415.20299999999997</v>
      </c>
      <c r="H350" s="9">
        <v>384.02330000000001</v>
      </c>
      <c r="I350" s="30" t="s">
        <v>92</v>
      </c>
      <c r="J350" s="9">
        <v>383.67889403999999</v>
      </c>
      <c r="K350" s="25">
        <f t="shared" si="20"/>
        <v>-0.34440596000001733</v>
      </c>
      <c r="L350" s="25">
        <f t="shared" si="21"/>
        <v>0.11861546528353353</v>
      </c>
      <c r="N350" s="28">
        <f t="shared" si="22"/>
        <v>0.34440596000001733</v>
      </c>
      <c r="O350" s="26">
        <v>348</v>
      </c>
      <c r="P350" s="28">
        <f t="shared" si="23"/>
        <v>0.71311475409836067</v>
      </c>
    </row>
    <row r="351" spans="1:16">
      <c r="A351" s="18">
        <v>12084</v>
      </c>
      <c r="B351" t="s">
        <v>253</v>
      </c>
      <c r="C351" s="28" t="s">
        <v>962</v>
      </c>
      <c r="D351" s="28" t="s">
        <v>963</v>
      </c>
      <c r="E351" s="11">
        <v>2712422.8509999998</v>
      </c>
      <c r="F351" s="11">
        <v>1638726.6089999999</v>
      </c>
      <c r="G351" s="9">
        <v>231.53299999999999</v>
      </c>
      <c r="H351" s="9">
        <v>210.97300000000001</v>
      </c>
      <c r="I351" s="30" t="s">
        <v>92</v>
      </c>
      <c r="J351" s="9">
        <v>210.62814331000001</v>
      </c>
      <c r="K351" s="25">
        <f t="shared" si="20"/>
        <v>-0.3448566900000003</v>
      </c>
      <c r="L351" s="25">
        <f t="shared" si="21"/>
        <v>0.11892613663775631</v>
      </c>
      <c r="N351" s="28">
        <f t="shared" si="22"/>
        <v>0.3448566900000003</v>
      </c>
      <c r="O351" s="26">
        <v>349</v>
      </c>
      <c r="P351" s="28">
        <f t="shared" si="23"/>
        <v>0.7151639344262295</v>
      </c>
    </row>
    <row r="352" spans="1:16">
      <c r="A352" s="18">
        <v>12091</v>
      </c>
      <c r="B352" s="28" t="s">
        <v>253</v>
      </c>
      <c r="C352" s="28" t="s">
        <v>976</v>
      </c>
      <c r="D352" s="28" t="s">
        <v>977</v>
      </c>
      <c r="E352" s="11">
        <v>2712499.3620000002</v>
      </c>
      <c r="F352" s="11">
        <v>1639270.8640000001</v>
      </c>
      <c r="G352" s="9">
        <v>226.11</v>
      </c>
      <c r="H352" s="9">
        <v>205.511</v>
      </c>
      <c r="I352" s="30" t="s">
        <v>92</v>
      </c>
      <c r="J352" s="9">
        <v>205.16491698999999</v>
      </c>
      <c r="K352" s="25">
        <f t="shared" si="20"/>
        <v>-0.34608301000000097</v>
      </c>
      <c r="L352" s="25">
        <f t="shared" si="21"/>
        <v>0.11977344981066076</v>
      </c>
      <c r="N352" s="28">
        <f t="shared" si="22"/>
        <v>0.34608301000000097</v>
      </c>
      <c r="O352" s="26">
        <v>350</v>
      </c>
      <c r="P352" s="28">
        <f t="shared" si="23"/>
        <v>0.71721311475409832</v>
      </c>
    </row>
    <row r="353" spans="1:16">
      <c r="A353" s="18">
        <v>12024</v>
      </c>
      <c r="B353" t="s">
        <v>253</v>
      </c>
      <c r="C353" s="28" t="s">
        <v>842</v>
      </c>
      <c r="D353" s="28" t="s">
        <v>843</v>
      </c>
      <c r="E353" s="11">
        <v>2706914.5449999999</v>
      </c>
      <c r="F353" s="11">
        <v>1636760.2879999999</v>
      </c>
      <c r="G353" s="9">
        <v>235.489</v>
      </c>
      <c r="H353" s="9">
        <v>215.03299999999999</v>
      </c>
      <c r="I353" s="30" t="s">
        <v>92</v>
      </c>
      <c r="J353" s="9">
        <v>214.68560790999999</v>
      </c>
      <c r="K353" s="25">
        <f t="shared" si="20"/>
        <v>-0.3473920899999996</v>
      </c>
      <c r="L353" s="25">
        <f t="shared" si="21"/>
        <v>0.12068126419456782</v>
      </c>
      <c r="N353" s="28">
        <f t="shared" si="22"/>
        <v>0.3473920899999996</v>
      </c>
      <c r="O353" s="26">
        <v>351</v>
      </c>
      <c r="P353" s="28">
        <f t="shared" si="23"/>
        <v>0.71926229508196726</v>
      </c>
    </row>
    <row r="354" spans="1:16">
      <c r="A354" s="13">
        <v>5001</v>
      </c>
      <c r="B354" s="28" t="s">
        <v>216</v>
      </c>
      <c r="C354" s="28" t="s">
        <v>1002</v>
      </c>
      <c r="D354" s="28" t="s">
        <v>1003</v>
      </c>
      <c r="E354" s="11">
        <v>3045992.8509999998</v>
      </c>
      <c r="F354" s="11">
        <v>1598585.8319999999</v>
      </c>
      <c r="G354" s="9">
        <v>432.84300000000002</v>
      </c>
      <c r="H354" s="9">
        <v>401.58859999999999</v>
      </c>
      <c r="I354" s="30" t="s">
        <v>50</v>
      </c>
      <c r="J354" s="9">
        <v>401.93707275000003</v>
      </c>
      <c r="K354" s="25">
        <f t="shared" si="20"/>
        <v>0.34847275000004174</v>
      </c>
      <c r="L354" s="25">
        <f t="shared" si="21"/>
        <v>0.1214332574925916</v>
      </c>
      <c r="N354" s="28">
        <f t="shared" si="22"/>
        <v>0.34847275000004174</v>
      </c>
      <c r="O354" s="26">
        <v>352</v>
      </c>
      <c r="P354" s="28">
        <f t="shared" si="23"/>
        <v>0.72131147540983609</v>
      </c>
    </row>
    <row r="355" spans="1:16">
      <c r="A355" s="18">
        <v>12072</v>
      </c>
      <c r="B355" s="28" t="s">
        <v>253</v>
      </c>
      <c r="C355" s="28" t="s">
        <v>938</v>
      </c>
      <c r="D355" s="28" t="s">
        <v>939</v>
      </c>
      <c r="E355" s="11">
        <v>2710878.5660000001</v>
      </c>
      <c r="F355" s="11">
        <v>1637035.6170000001</v>
      </c>
      <c r="G355" s="9">
        <v>242.64</v>
      </c>
      <c r="H355" s="9">
        <v>222.19399999999999</v>
      </c>
      <c r="I355" s="30" t="s">
        <v>92</v>
      </c>
      <c r="J355" s="9">
        <v>221.84315491000001</v>
      </c>
      <c r="K355" s="25">
        <f t="shared" si="20"/>
        <v>-0.35084508999997865</v>
      </c>
      <c r="L355" s="25">
        <f t="shared" si="21"/>
        <v>0.12309227717709312</v>
      </c>
      <c r="N355" s="28">
        <f t="shared" si="22"/>
        <v>0.35084508999997865</v>
      </c>
      <c r="O355" s="26">
        <v>353</v>
      </c>
      <c r="P355" s="28">
        <f t="shared" si="23"/>
        <v>0.72336065573770492</v>
      </c>
    </row>
    <row r="356" spans="1:16">
      <c r="A356" s="18">
        <v>12061</v>
      </c>
      <c r="B356" s="28" t="s">
        <v>253</v>
      </c>
      <c r="C356" s="28" t="s">
        <v>916</v>
      </c>
      <c r="D356" s="28" t="s">
        <v>917</v>
      </c>
      <c r="E356" s="11">
        <v>2708130.9380000001</v>
      </c>
      <c r="F356" s="11">
        <v>1636863.2579999999</v>
      </c>
      <c r="G356" s="9">
        <v>239.90700000000001</v>
      </c>
      <c r="H356" s="9">
        <v>219.453</v>
      </c>
      <c r="I356" s="30" t="s">
        <v>92</v>
      </c>
      <c r="J356" s="9">
        <v>219.10081482000001</v>
      </c>
      <c r="K356" s="25">
        <f t="shared" si="20"/>
        <v>-0.35218517999999222</v>
      </c>
      <c r="L356" s="25">
        <f t="shared" si="21"/>
        <v>0.12403440101162691</v>
      </c>
      <c r="N356" s="28">
        <f t="shared" si="22"/>
        <v>0.35218517999999222</v>
      </c>
      <c r="O356" s="26">
        <v>354</v>
      </c>
      <c r="P356" s="28">
        <f t="shared" si="23"/>
        <v>0.72540983606557374</v>
      </c>
    </row>
    <row r="357" spans="1:16">
      <c r="A357" s="18">
        <v>12098</v>
      </c>
      <c r="B357" s="28" t="s">
        <v>253</v>
      </c>
      <c r="C357" s="28" t="s">
        <v>990</v>
      </c>
      <c r="D357" s="28" t="s">
        <v>991</v>
      </c>
      <c r="E357" s="11">
        <v>2712344.3259999999</v>
      </c>
      <c r="F357" s="11">
        <v>1637656.5830000001</v>
      </c>
      <c r="G357" s="9">
        <v>231.703</v>
      </c>
      <c r="H357" s="9">
        <v>211.221</v>
      </c>
      <c r="I357" s="30" t="s">
        <v>92</v>
      </c>
      <c r="J357" s="9">
        <v>210.86683654999999</v>
      </c>
      <c r="K357" s="25">
        <f t="shared" si="20"/>
        <v>-0.3541634500000157</v>
      </c>
      <c r="L357" s="25">
        <f t="shared" si="21"/>
        <v>0.12543174931591361</v>
      </c>
      <c r="N357" s="28">
        <f t="shared" si="22"/>
        <v>0.3541634500000157</v>
      </c>
      <c r="O357" s="26">
        <v>355</v>
      </c>
      <c r="P357" s="28">
        <f t="shared" si="23"/>
        <v>0.72745901639344257</v>
      </c>
    </row>
    <row r="358" spans="1:16">
      <c r="A358" s="18">
        <v>12007</v>
      </c>
      <c r="B358" s="28" t="s">
        <v>253</v>
      </c>
      <c r="C358" s="28" t="s">
        <v>808</v>
      </c>
      <c r="D358" s="28" t="s">
        <v>809</v>
      </c>
      <c r="E358" s="11">
        <v>2711457.4479999999</v>
      </c>
      <c r="F358" s="11">
        <v>1637045.013</v>
      </c>
      <c r="G358" s="9">
        <v>236.66800000000001</v>
      </c>
      <c r="H358" s="9">
        <v>216.22499999999999</v>
      </c>
      <c r="I358" s="30" t="s">
        <v>92</v>
      </c>
      <c r="J358" s="9">
        <v>215.87020874000001</v>
      </c>
      <c r="K358" s="25">
        <f t="shared" si="20"/>
        <v>-0.35479125999998473</v>
      </c>
      <c r="L358" s="25">
        <f t="shared" si="21"/>
        <v>0.12587683817237677</v>
      </c>
      <c r="N358" s="28">
        <f t="shared" si="22"/>
        <v>0.35479125999998473</v>
      </c>
      <c r="O358" s="26">
        <v>356</v>
      </c>
      <c r="P358" s="28">
        <f t="shared" si="23"/>
        <v>0.72950819672131151</v>
      </c>
    </row>
    <row r="359" spans="1:16">
      <c r="A359" s="31" t="s">
        <v>416</v>
      </c>
      <c r="B359" t="s">
        <v>402</v>
      </c>
      <c r="C359" s="30" t="s">
        <v>442</v>
      </c>
      <c r="D359" s="30" t="s">
        <v>443</v>
      </c>
      <c r="E359" s="11">
        <v>2772973.7866000002</v>
      </c>
      <c r="F359" s="11">
        <v>1680516.2679000001</v>
      </c>
      <c r="G359" s="9">
        <v>276.35000000000002</v>
      </c>
      <c r="H359" s="9">
        <v>251.99</v>
      </c>
      <c r="I359" s="30" t="s">
        <v>60</v>
      </c>
      <c r="J359" s="9">
        <v>251.63496398999999</v>
      </c>
      <c r="K359" s="25">
        <f t="shared" si="20"/>
        <v>-0.3550360100000205</v>
      </c>
      <c r="L359" s="25">
        <f t="shared" si="21"/>
        <v>0.12605056839673465</v>
      </c>
      <c r="N359" s="28">
        <f t="shared" si="22"/>
        <v>0.3550360100000205</v>
      </c>
      <c r="O359" s="26">
        <v>357</v>
      </c>
      <c r="P359" s="28">
        <f t="shared" si="23"/>
        <v>0.73155737704918034</v>
      </c>
    </row>
    <row r="360" spans="1:16">
      <c r="A360" s="18">
        <v>11035</v>
      </c>
      <c r="B360" s="28" t="s">
        <v>402</v>
      </c>
      <c r="C360" s="28" t="s">
        <v>744</v>
      </c>
      <c r="D360" s="28" t="s">
        <v>745</v>
      </c>
      <c r="E360" s="11">
        <v>2768451.1609999998</v>
      </c>
      <c r="F360" s="11">
        <v>1688035.736</v>
      </c>
      <c r="G360" s="9">
        <v>236.26</v>
      </c>
      <c r="H360" s="9">
        <v>211.41</v>
      </c>
      <c r="I360" s="30" t="s">
        <v>92</v>
      </c>
      <c r="J360" s="9">
        <v>211.05419921999999</v>
      </c>
      <c r="K360" s="25">
        <f t="shared" si="20"/>
        <v>-0.35580078000000981</v>
      </c>
      <c r="L360" s="25">
        <f t="shared" si="21"/>
        <v>0.12659419504861538</v>
      </c>
      <c r="N360" s="28">
        <f t="shared" si="22"/>
        <v>0.35580078000000981</v>
      </c>
      <c r="O360" s="26">
        <v>358</v>
      </c>
      <c r="P360" s="28">
        <f t="shared" si="23"/>
        <v>0.73360655737704916</v>
      </c>
    </row>
    <row r="361" spans="1:16">
      <c r="A361" s="30" t="s">
        <v>1173</v>
      </c>
      <c r="B361" s="30" t="s">
        <v>402</v>
      </c>
      <c r="C361" s="30" t="s">
        <v>1174</v>
      </c>
      <c r="D361" s="30" t="s">
        <v>1175</v>
      </c>
      <c r="E361" s="11">
        <v>2838590.6923000002</v>
      </c>
      <c r="F361" s="11">
        <v>1745685.5437</v>
      </c>
      <c r="G361" s="9">
        <v>3048.42</v>
      </c>
      <c r="H361" s="9">
        <v>3010.71</v>
      </c>
      <c r="I361" s="30" t="s">
        <v>284</v>
      </c>
      <c r="J361" s="9">
        <v>3011.0712890599998</v>
      </c>
      <c r="K361" s="25">
        <f t="shared" si="20"/>
        <v>0.36128905999976269</v>
      </c>
      <c r="L361" s="25">
        <f t="shared" si="21"/>
        <v>0.13052978487551212</v>
      </c>
      <c r="N361" s="28">
        <f t="shared" si="22"/>
        <v>0.36128905999976269</v>
      </c>
      <c r="O361" s="26">
        <v>359</v>
      </c>
      <c r="P361" s="28">
        <f t="shared" si="23"/>
        <v>0.73565573770491799</v>
      </c>
    </row>
    <row r="362" spans="1:16">
      <c r="A362" s="18">
        <v>12086</v>
      </c>
      <c r="B362" s="28" t="s">
        <v>253</v>
      </c>
      <c r="C362" s="28" t="s">
        <v>966</v>
      </c>
      <c r="D362" s="28" t="s">
        <v>967</v>
      </c>
      <c r="E362" s="11">
        <v>2712468.7140000002</v>
      </c>
      <c r="F362" s="11">
        <v>1639214.307</v>
      </c>
      <c r="G362" s="9">
        <v>227.18700000000001</v>
      </c>
      <c r="H362" s="9">
        <v>206.59200000000001</v>
      </c>
      <c r="I362" s="30" t="s">
        <v>92</v>
      </c>
      <c r="J362" s="9">
        <v>206.23051452999999</v>
      </c>
      <c r="K362" s="25">
        <f t="shared" si="20"/>
        <v>-0.3614854700000194</v>
      </c>
      <c r="L362" s="25">
        <f t="shared" si="21"/>
        <v>0.13067174502113493</v>
      </c>
      <c r="N362" s="28">
        <f t="shared" si="22"/>
        <v>0.3614854700000194</v>
      </c>
      <c r="O362" s="26">
        <v>360</v>
      </c>
      <c r="P362" s="28">
        <f t="shared" si="23"/>
        <v>0.73770491803278693</v>
      </c>
    </row>
    <row r="363" spans="1:16">
      <c r="A363" s="18">
        <v>12031</v>
      </c>
      <c r="B363" s="28" t="s">
        <v>253</v>
      </c>
      <c r="C363" s="28" t="s">
        <v>856</v>
      </c>
      <c r="D363" s="28" t="s">
        <v>857</v>
      </c>
      <c r="E363" s="11">
        <v>2705106.2459999998</v>
      </c>
      <c r="F363" s="11">
        <v>1636645.4779999999</v>
      </c>
      <c r="G363" s="9">
        <v>232.26900000000001</v>
      </c>
      <c r="H363" s="9">
        <v>211.80799999999999</v>
      </c>
      <c r="I363" s="30" t="s">
        <v>92</v>
      </c>
      <c r="J363" s="9">
        <v>211.44622802999999</v>
      </c>
      <c r="K363" s="25">
        <f t="shared" si="20"/>
        <v>-0.3617719700000066</v>
      </c>
      <c r="L363" s="25">
        <f t="shared" si="21"/>
        <v>0.13087895827768567</v>
      </c>
      <c r="N363" s="28">
        <f t="shared" si="22"/>
        <v>0.3617719700000066</v>
      </c>
      <c r="O363" s="26">
        <v>361</v>
      </c>
      <c r="P363" s="28">
        <f t="shared" si="23"/>
        <v>0.73975409836065575</v>
      </c>
    </row>
    <row r="364" spans="1:16">
      <c r="A364" s="18">
        <v>12102</v>
      </c>
      <c r="B364" t="s">
        <v>253</v>
      </c>
      <c r="C364" s="28" t="s">
        <v>998</v>
      </c>
      <c r="D364" s="28" t="s">
        <v>999</v>
      </c>
      <c r="E364" s="11">
        <v>2712811.1150000002</v>
      </c>
      <c r="F364" s="11">
        <v>1637122.8970000001</v>
      </c>
      <c r="G364" s="9">
        <v>226.99299999999999</v>
      </c>
      <c r="H364" s="9">
        <v>206.55600000000001</v>
      </c>
      <c r="I364" s="30" t="s">
        <v>92</v>
      </c>
      <c r="J364" s="9">
        <v>206.19282532</v>
      </c>
      <c r="K364" s="25">
        <f t="shared" si="20"/>
        <v>-0.3631746800000144</v>
      </c>
      <c r="L364" s="25">
        <f t="shared" si="21"/>
        <v>0.13189584819311287</v>
      </c>
      <c r="N364" s="28">
        <f t="shared" si="22"/>
        <v>0.3631746800000144</v>
      </c>
      <c r="O364" s="26">
        <v>362</v>
      </c>
      <c r="P364" s="28">
        <f t="shared" si="23"/>
        <v>0.74180327868852458</v>
      </c>
    </row>
    <row r="365" spans="1:16">
      <c r="A365" s="13">
        <v>5005</v>
      </c>
      <c r="B365" t="s">
        <v>181</v>
      </c>
      <c r="C365" s="28" t="s">
        <v>1010</v>
      </c>
      <c r="D365" s="28" t="s">
        <v>1011</v>
      </c>
      <c r="E365" s="11">
        <v>2959852.9780000001</v>
      </c>
      <c r="F365" s="11">
        <v>1631769.9979999999</v>
      </c>
      <c r="G365" s="9">
        <v>311.49</v>
      </c>
      <c r="H365" s="9">
        <v>281.67200000000003</v>
      </c>
      <c r="I365" s="30" t="s">
        <v>50</v>
      </c>
      <c r="J365" s="9">
        <v>282.03939818999999</v>
      </c>
      <c r="K365" s="25">
        <f t="shared" si="20"/>
        <v>0.36739818999996032</v>
      </c>
      <c r="L365" s="25">
        <f t="shared" si="21"/>
        <v>0.13498143001524696</v>
      </c>
      <c r="N365" s="28">
        <f t="shared" si="22"/>
        <v>0.36739818999996032</v>
      </c>
      <c r="O365" s="26">
        <v>363</v>
      </c>
      <c r="P365" s="28">
        <f t="shared" si="23"/>
        <v>0.74385245901639341</v>
      </c>
    </row>
    <row r="366" spans="1:16" s="23" customFormat="1">
      <c r="A366" s="18">
        <v>12009</v>
      </c>
      <c r="B366" s="28" t="s">
        <v>253</v>
      </c>
      <c r="C366" s="28" t="s">
        <v>812</v>
      </c>
      <c r="D366" s="28" t="s">
        <v>813</v>
      </c>
      <c r="E366" s="11">
        <v>2710903.361</v>
      </c>
      <c r="F366" s="11">
        <v>1637011.0179999999</v>
      </c>
      <c r="G366" s="9">
        <v>242.339</v>
      </c>
      <c r="H366" s="9">
        <v>221.89500000000001</v>
      </c>
      <c r="I366" s="30" t="s">
        <v>92</v>
      </c>
      <c r="J366" s="9">
        <v>221.52644348000001</v>
      </c>
      <c r="K366" s="25">
        <f t="shared" si="20"/>
        <v>-0.3685565199999985</v>
      </c>
      <c r="L366" s="25">
        <f t="shared" si="21"/>
        <v>0.13583390843450929</v>
      </c>
      <c r="N366" s="28">
        <f t="shared" si="22"/>
        <v>0.3685565199999985</v>
      </c>
      <c r="O366" s="26">
        <v>364</v>
      </c>
      <c r="P366" s="28">
        <f t="shared" si="23"/>
        <v>0.74590163934426235</v>
      </c>
    </row>
    <row r="367" spans="1:16" s="23" customFormat="1">
      <c r="A367" s="18">
        <v>12067</v>
      </c>
      <c r="B367" s="28" t="s">
        <v>253</v>
      </c>
      <c r="C367" s="28" t="s">
        <v>928</v>
      </c>
      <c r="D367" s="28" t="s">
        <v>929</v>
      </c>
      <c r="E367" s="11">
        <v>2709638.3420000002</v>
      </c>
      <c r="F367" s="11">
        <v>1636957.666</v>
      </c>
      <c r="G367" s="9">
        <v>244.392</v>
      </c>
      <c r="H367" s="9">
        <v>223.94200000000001</v>
      </c>
      <c r="I367" s="30" t="s">
        <v>92</v>
      </c>
      <c r="J367" s="9">
        <v>223.57336426000001</v>
      </c>
      <c r="K367" s="25">
        <f t="shared" si="20"/>
        <v>-0.36863574000000199</v>
      </c>
      <c r="L367" s="25">
        <f t="shared" si="21"/>
        <v>0.13589230880534905</v>
      </c>
      <c r="N367" s="28">
        <f t="shared" si="22"/>
        <v>0.36863574000000199</v>
      </c>
      <c r="O367" s="26">
        <v>365</v>
      </c>
      <c r="P367" s="28">
        <f t="shared" si="23"/>
        <v>0.74795081967213117</v>
      </c>
    </row>
    <row r="368" spans="1:16">
      <c r="A368" s="18">
        <v>12088</v>
      </c>
      <c r="B368" t="s">
        <v>253</v>
      </c>
      <c r="C368" s="28" t="s">
        <v>970</v>
      </c>
      <c r="D368" s="28" t="s">
        <v>971</v>
      </c>
      <c r="E368" s="11">
        <v>2712512.36</v>
      </c>
      <c r="F368" s="11">
        <v>1639704.4609999999</v>
      </c>
      <c r="G368" s="9">
        <v>213.733</v>
      </c>
      <c r="H368" s="9">
        <v>193.102</v>
      </c>
      <c r="I368" s="30" t="s">
        <v>92</v>
      </c>
      <c r="J368" s="9">
        <v>192.73123168999999</v>
      </c>
      <c r="K368" s="25">
        <f t="shared" si="20"/>
        <v>-0.37076831000001675</v>
      </c>
      <c r="L368" s="25">
        <f t="shared" si="21"/>
        <v>0.13746913970026853</v>
      </c>
      <c r="N368" s="28">
        <f t="shared" si="22"/>
        <v>0.37076831000001675</v>
      </c>
      <c r="O368" s="26">
        <v>366</v>
      </c>
      <c r="P368" s="28">
        <f t="shared" si="23"/>
        <v>0.75</v>
      </c>
    </row>
    <row r="369" spans="1:16">
      <c r="A369" s="18">
        <v>12100</v>
      </c>
      <c r="B369" s="28" t="s">
        <v>253</v>
      </c>
      <c r="C369" s="28" t="s">
        <v>994</v>
      </c>
      <c r="D369" s="28" t="s">
        <v>995</v>
      </c>
      <c r="E369" s="11">
        <v>2712303.6060000001</v>
      </c>
      <c r="F369" s="11">
        <v>1637146.8629999999</v>
      </c>
      <c r="G369" s="9">
        <v>229.416</v>
      </c>
      <c r="H369" s="9">
        <v>208.97200000000001</v>
      </c>
      <c r="I369" s="30" t="s">
        <v>92</v>
      </c>
      <c r="J369" s="9">
        <v>208.59924315999999</v>
      </c>
      <c r="K369" s="25">
        <f t="shared" si="20"/>
        <v>-0.37275684000002229</v>
      </c>
      <c r="L369" s="25">
        <f t="shared" si="21"/>
        <v>0.13894766176680223</v>
      </c>
      <c r="N369" s="28">
        <f t="shared" si="22"/>
        <v>0.37275684000002229</v>
      </c>
      <c r="O369" s="26">
        <v>367</v>
      </c>
      <c r="P369" s="28">
        <f t="shared" si="23"/>
        <v>0.75204918032786883</v>
      </c>
    </row>
    <row r="370" spans="1:16">
      <c r="A370" s="18">
        <v>12101</v>
      </c>
      <c r="B370" s="28" t="s">
        <v>253</v>
      </c>
      <c r="C370" s="28" t="s">
        <v>996</v>
      </c>
      <c r="D370" s="28" t="s">
        <v>997</v>
      </c>
      <c r="E370" s="11">
        <v>2712550.0869999998</v>
      </c>
      <c r="F370" s="11">
        <v>1637118.007</v>
      </c>
      <c r="G370" s="9">
        <v>227.95599999999999</v>
      </c>
      <c r="H370" s="9">
        <v>207.51599999999999</v>
      </c>
      <c r="I370" s="30" t="s">
        <v>92</v>
      </c>
      <c r="J370" s="9">
        <v>207.14320373999999</v>
      </c>
      <c r="K370" s="25">
        <f t="shared" si="20"/>
        <v>-0.37279626000000121</v>
      </c>
      <c r="L370" s="25">
        <f t="shared" si="21"/>
        <v>0.13897705146998851</v>
      </c>
      <c r="N370" s="28">
        <f t="shared" si="22"/>
        <v>0.37279626000000121</v>
      </c>
      <c r="O370" s="26">
        <v>368</v>
      </c>
      <c r="P370" s="28">
        <f t="shared" si="23"/>
        <v>0.75409836065573765</v>
      </c>
    </row>
    <row r="371" spans="1:16">
      <c r="A371" s="18">
        <v>12035</v>
      </c>
      <c r="B371" s="28" t="s">
        <v>253</v>
      </c>
      <c r="C371" s="28" t="s">
        <v>864</v>
      </c>
      <c r="D371" s="28" t="s">
        <v>865</v>
      </c>
      <c r="E371" s="11">
        <v>2704080.557</v>
      </c>
      <c r="F371" s="11">
        <v>1636581.4890000001</v>
      </c>
      <c r="G371" s="9">
        <v>249.96899999999999</v>
      </c>
      <c r="H371" s="9">
        <v>229.505</v>
      </c>
      <c r="I371" s="30" t="s">
        <v>92</v>
      </c>
      <c r="J371" s="9">
        <v>229.12939453000001</v>
      </c>
      <c r="K371" s="25">
        <f t="shared" si="20"/>
        <v>-0.37560546999998223</v>
      </c>
      <c r="L371" s="25">
        <f t="shared" si="21"/>
        <v>0.14107946909390756</v>
      </c>
      <c r="N371" s="28">
        <f t="shared" si="22"/>
        <v>0.37560546999998223</v>
      </c>
      <c r="O371" s="26">
        <v>369</v>
      </c>
      <c r="P371" s="28">
        <f t="shared" si="23"/>
        <v>0.75614754098360659</v>
      </c>
    </row>
    <row r="372" spans="1:16">
      <c r="A372" s="31" t="s">
        <v>99</v>
      </c>
      <c r="B372" t="s">
        <v>103</v>
      </c>
      <c r="C372" s="30" t="s">
        <v>110</v>
      </c>
      <c r="D372" s="30" t="s">
        <v>111</v>
      </c>
      <c r="E372" s="11">
        <v>2828235.9043000001</v>
      </c>
      <c r="F372" s="11">
        <v>1632664.7975999999</v>
      </c>
      <c r="G372" s="9">
        <v>257.22000000000003</v>
      </c>
      <c r="H372" s="9">
        <v>232.983</v>
      </c>
      <c r="I372" s="30" t="s">
        <v>50</v>
      </c>
      <c r="J372" s="9">
        <v>233.36401366999999</v>
      </c>
      <c r="K372" s="25">
        <f t="shared" si="20"/>
        <v>0.38101366999998731</v>
      </c>
      <c r="L372" s="25">
        <f t="shared" si="21"/>
        <v>0.14517141672685924</v>
      </c>
      <c r="N372" s="28">
        <f t="shared" si="22"/>
        <v>0.38101366999998731</v>
      </c>
      <c r="O372" s="26">
        <v>370</v>
      </c>
      <c r="P372" s="28">
        <f t="shared" si="23"/>
        <v>0.75819672131147542</v>
      </c>
    </row>
    <row r="373" spans="1:16">
      <c r="A373" s="31" t="s">
        <v>307</v>
      </c>
      <c r="B373" s="30" t="s">
        <v>402</v>
      </c>
      <c r="C373" s="30" t="s">
        <v>1224</v>
      </c>
      <c r="D373" s="30" t="s">
        <v>1225</v>
      </c>
      <c r="E373" s="11">
        <v>2839993.9172999999</v>
      </c>
      <c r="F373" s="11">
        <v>1773437.1488000001</v>
      </c>
      <c r="G373" s="9">
        <v>600.77</v>
      </c>
      <c r="H373" s="9">
        <v>2234.36</v>
      </c>
      <c r="I373" s="30" t="s">
        <v>284</v>
      </c>
      <c r="J373" s="9">
        <v>2233.9782714799999</v>
      </c>
      <c r="K373" s="25">
        <f t="shared" si="20"/>
        <v>-0.38172852000025159</v>
      </c>
      <c r="L373" s="25">
        <f t="shared" si="21"/>
        <v>0.14571666298158248</v>
      </c>
      <c r="N373" s="28">
        <f t="shared" si="22"/>
        <v>0.38172852000025159</v>
      </c>
      <c r="O373" s="26">
        <v>371</v>
      </c>
      <c r="P373" s="28">
        <f t="shared" si="23"/>
        <v>0.76024590163934425</v>
      </c>
    </row>
    <row r="374" spans="1:16">
      <c r="A374" s="18">
        <v>12000</v>
      </c>
      <c r="B374" t="s">
        <v>253</v>
      </c>
      <c r="C374" s="28" t="s">
        <v>794</v>
      </c>
      <c r="D374" s="28" t="s">
        <v>795</v>
      </c>
      <c r="E374" s="11">
        <v>2713209.659</v>
      </c>
      <c r="F374" s="11">
        <v>1637092.0390000001</v>
      </c>
      <c r="G374" s="9">
        <v>226.99799999999999</v>
      </c>
      <c r="H374" s="9">
        <v>206.56700000000001</v>
      </c>
      <c r="I374" s="30" t="s">
        <v>92</v>
      </c>
      <c r="J374" s="9">
        <v>206.18429565</v>
      </c>
      <c r="K374" s="25">
        <f t="shared" si="20"/>
        <v>-0.38270435000001157</v>
      </c>
      <c r="L374" s="25">
        <f t="shared" si="21"/>
        <v>0.14646261950893136</v>
      </c>
      <c r="N374" s="28">
        <f t="shared" si="22"/>
        <v>0.38270435000001157</v>
      </c>
      <c r="O374" s="26">
        <v>372</v>
      </c>
      <c r="P374" s="28">
        <f t="shared" si="23"/>
        <v>0.76229508196721307</v>
      </c>
    </row>
    <row r="375" spans="1:16">
      <c r="A375" s="18">
        <v>12028</v>
      </c>
      <c r="B375" s="28" t="s">
        <v>253</v>
      </c>
      <c r="C375" s="28" t="s">
        <v>850</v>
      </c>
      <c r="D375" s="28" t="s">
        <v>851</v>
      </c>
      <c r="E375" s="11">
        <v>2705865.0729999999</v>
      </c>
      <c r="F375" s="11">
        <v>1636694.1540000001</v>
      </c>
      <c r="G375" s="9">
        <v>231.27600000000001</v>
      </c>
      <c r="H375" s="9">
        <v>210.81700000000001</v>
      </c>
      <c r="I375" s="30" t="s">
        <v>92</v>
      </c>
      <c r="J375" s="9">
        <v>210.43298340000001</v>
      </c>
      <c r="K375" s="25">
        <f t="shared" si="20"/>
        <v>-0.38401659999999538</v>
      </c>
      <c r="L375" s="25">
        <f t="shared" si="21"/>
        <v>0.14746874907555646</v>
      </c>
      <c r="N375" s="28">
        <f t="shared" si="22"/>
        <v>0.38401659999999538</v>
      </c>
      <c r="O375" s="26">
        <v>373</v>
      </c>
      <c r="P375" s="28">
        <f t="shared" si="23"/>
        <v>0.76434426229508201</v>
      </c>
    </row>
    <row r="376" spans="1:16">
      <c r="A376" s="31" t="s">
        <v>234</v>
      </c>
      <c r="B376" s="28" t="s">
        <v>216</v>
      </c>
      <c r="C376" s="30" t="s">
        <v>242</v>
      </c>
      <c r="D376" s="30" t="s">
        <v>243</v>
      </c>
      <c r="E376" s="11">
        <v>3009558.7927999999</v>
      </c>
      <c r="F376" s="11">
        <v>1560442.365</v>
      </c>
      <c r="G376" s="9">
        <v>464.21300000000002</v>
      </c>
      <c r="H376" s="9">
        <v>436.43</v>
      </c>
      <c r="I376" s="30" t="s">
        <v>50</v>
      </c>
      <c r="J376" s="9">
        <v>436.81549072000001</v>
      </c>
      <c r="K376" s="25">
        <f t="shared" si="20"/>
        <v>0.38549072000000706</v>
      </c>
      <c r="L376" s="25">
        <f t="shared" si="21"/>
        <v>0.14860309520612383</v>
      </c>
      <c r="N376" s="28">
        <f t="shared" si="22"/>
        <v>0.38549072000000706</v>
      </c>
      <c r="O376" s="26">
        <v>374</v>
      </c>
      <c r="P376" s="28">
        <f t="shared" si="23"/>
        <v>0.76639344262295084</v>
      </c>
    </row>
    <row r="377" spans="1:16">
      <c r="A377" s="18">
        <v>12023</v>
      </c>
      <c r="B377" s="28" t="s">
        <v>253</v>
      </c>
      <c r="C377" s="28" t="s">
        <v>840</v>
      </c>
      <c r="D377" s="28" t="s">
        <v>841</v>
      </c>
      <c r="E377" s="11">
        <v>2707176.108</v>
      </c>
      <c r="F377" s="11">
        <v>1636776.807</v>
      </c>
      <c r="G377" s="9">
        <v>237.203</v>
      </c>
      <c r="H377" s="9">
        <v>216.74799999999999</v>
      </c>
      <c r="I377" s="30" t="s">
        <v>92</v>
      </c>
      <c r="J377" s="9">
        <v>216.35153198</v>
      </c>
      <c r="K377" s="25">
        <f t="shared" si="20"/>
        <v>-0.39646801999998615</v>
      </c>
      <c r="L377" s="25">
        <f t="shared" si="21"/>
        <v>0.15718689088270943</v>
      </c>
      <c r="N377" s="28">
        <f t="shared" si="22"/>
        <v>0.39646801999998615</v>
      </c>
      <c r="O377" s="26">
        <v>375</v>
      </c>
      <c r="P377" s="28">
        <f t="shared" si="23"/>
        <v>0.76844262295081966</v>
      </c>
    </row>
    <row r="378" spans="1:16">
      <c r="A378" s="31" t="s">
        <v>281</v>
      </c>
      <c r="B378" s="30" t="s">
        <v>252</v>
      </c>
      <c r="C378" s="30" t="s">
        <v>282</v>
      </c>
      <c r="D378" s="30" t="s">
        <v>283</v>
      </c>
      <c r="E378" s="11">
        <v>3210494.9221000001</v>
      </c>
      <c r="F378" s="11">
        <v>1824965.7496</v>
      </c>
      <c r="G378" s="9">
        <v>2538.27</v>
      </c>
      <c r="H378" s="9">
        <v>2491.3000000000002</v>
      </c>
      <c r="I378" s="30" t="s">
        <v>284</v>
      </c>
      <c r="J378" s="9">
        <v>2490.9006347700001</v>
      </c>
      <c r="K378" s="25">
        <f t="shared" si="20"/>
        <v>-0.39936523000005764</v>
      </c>
      <c r="L378" s="25">
        <f t="shared" si="21"/>
        <v>0.15949258693299895</v>
      </c>
      <c r="N378" s="28">
        <f t="shared" si="22"/>
        <v>0.39936523000005764</v>
      </c>
      <c r="O378" s="26">
        <v>376</v>
      </c>
      <c r="P378" s="28">
        <f t="shared" si="23"/>
        <v>0.77049180327868849</v>
      </c>
    </row>
    <row r="379" spans="1:16">
      <c r="A379" s="18">
        <v>12090</v>
      </c>
      <c r="B379" s="28" t="s">
        <v>253</v>
      </c>
      <c r="C379" s="28" t="s">
        <v>974</v>
      </c>
      <c r="D379" s="28" t="s">
        <v>975</v>
      </c>
      <c r="E379" s="11">
        <v>2712515.76</v>
      </c>
      <c r="F379" s="11">
        <v>1639527.3459999999</v>
      </c>
      <c r="G379" s="9">
        <v>220.11699999999999</v>
      </c>
      <c r="H379" s="9">
        <v>199.499</v>
      </c>
      <c r="I379" s="30" t="s">
        <v>92</v>
      </c>
      <c r="J379" s="9">
        <v>199.09799193999999</v>
      </c>
      <c r="K379" s="25">
        <f t="shared" si="20"/>
        <v>-0.40100806000000944</v>
      </c>
      <c r="L379" s="25">
        <f t="shared" si="21"/>
        <v>0.16080746418497116</v>
      </c>
      <c r="N379" s="28">
        <f t="shared" si="22"/>
        <v>0.40100806000000944</v>
      </c>
      <c r="O379" s="26">
        <v>377</v>
      </c>
      <c r="P379" s="28">
        <f t="shared" si="23"/>
        <v>0.77254098360655743</v>
      </c>
    </row>
    <row r="380" spans="1:16">
      <c r="A380" s="13">
        <v>5020</v>
      </c>
      <c r="B380" s="30" t="s">
        <v>402</v>
      </c>
      <c r="C380" s="28" t="s">
        <v>1040</v>
      </c>
      <c r="D380" s="28" t="s">
        <v>1041</v>
      </c>
      <c r="E380" s="11">
        <v>2789884.0559999999</v>
      </c>
      <c r="F380" s="11">
        <v>1781204.548</v>
      </c>
      <c r="G380" s="9">
        <v>493.70800000000003</v>
      </c>
      <c r="H380" s="9">
        <v>459.46050000000002</v>
      </c>
      <c r="I380" s="30" t="s">
        <v>50</v>
      </c>
      <c r="J380" s="9">
        <v>459.86196898999998</v>
      </c>
      <c r="K380" s="25">
        <f t="shared" si="20"/>
        <v>0.40146898999995528</v>
      </c>
      <c r="L380" s="25">
        <f t="shared" si="21"/>
        <v>0.1611773499315842</v>
      </c>
      <c r="N380" s="28">
        <f t="shared" si="22"/>
        <v>0.40146898999995528</v>
      </c>
      <c r="O380" s="26">
        <v>378</v>
      </c>
      <c r="P380" s="28">
        <f t="shared" si="23"/>
        <v>0.77459016393442626</v>
      </c>
    </row>
    <row r="381" spans="1:16">
      <c r="A381" s="18">
        <v>12046</v>
      </c>
      <c r="B381" t="s">
        <v>253</v>
      </c>
      <c r="C381" s="28" t="s">
        <v>886</v>
      </c>
      <c r="D381" s="28" t="s">
        <v>887</v>
      </c>
      <c r="E381" s="11">
        <v>2704330.9440000001</v>
      </c>
      <c r="F381" s="11">
        <v>1636624.5319999999</v>
      </c>
      <c r="G381" s="9">
        <v>242.61500000000001</v>
      </c>
      <c r="H381" s="9">
        <v>222.15</v>
      </c>
      <c r="I381" s="30" t="s">
        <v>92</v>
      </c>
      <c r="J381" s="9">
        <v>221.74372864</v>
      </c>
      <c r="K381" s="25">
        <f t="shared" si="20"/>
        <v>-0.40627136000000519</v>
      </c>
      <c r="L381" s="25">
        <f t="shared" si="21"/>
        <v>0.16505641795625381</v>
      </c>
      <c r="N381" s="28">
        <f t="shared" si="22"/>
        <v>0.40627136000000519</v>
      </c>
      <c r="O381" s="26">
        <v>379</v>
      </c>
      <c r="P381" s="28">
        <f t="shared" si="23"/>
        <v>0.77663934426229508</v>
      </c>
    </row>
    <row r="382" spans="1:16">
      <c r="A382" s="18">
        <v>12045</v>
      </c>
      <c r="B382" s="28" t="s">
        <v>253</v>
      </c>
      <c r="C382" s="28" t="s">
        <v>884</v>
      </c>
      <c r="D382" s="28" t="s">
        <v>885</v>
      </c>
      <c r="E382" s="11">
        <v>2704080.8670000001</v>
      </c>
      <c r="F382" s="11">
        <v>1636608.9180000001</v>
      </c>
      <c r="G382" s="9">
        <v>249.977</v>
      </c>
      <c r="H382" s="9">
        <v>229.511</v>
      </c>
      <c r="I382" s="30" t="s">
        <v>92</v>
      </c>
      <c r="J382" s="9">
        <v>229.10426330999999</v>
      </c>
      <c r="K382" s="25">
        <f t="shared" si="20"/>
        <v>-0.40673669000000245</v>
      </c>
      <c r="L382" s="25">
        <f t="shared" si="21"/>
        <v>0.16543473499215811</v>
      </c>
      <c r="N382" s="28">
        <f t="shared" si="22"/>
        <v>0.40673669000000245</v>
      </c>
      <c r="O382" s="26">
        <v>380</v>
      </c>
      <c r="P382" s="28">
        <f t="shared" si="23"/>
        <v>0.77868852459016391</v>
      </c>
    </row>
    <row r="383" spans="1:16">
      <c r="A383" s="31" t="s">
        <v>179</v>
      </c>
      <c r="B383" s="28" t="s">
        <v>181</v>
      </c>
      <c r="C383" s="30" t="s">
        <v>190</v>
      </c>
      <c r="D383" s="30" t="s">
        <v>191</v>
      </c>
      <c r="E383" s="11">
        <v>2982019.1979999999</v>
      </c>
      <c r="F383" s="11">
        <v>1638623.0364000001</v>
      </c>
      <c r="G383" s="9">
        <v>446.09</v>
      </c>
      <c r="H383" s="9">
        <v>414.69450000000001</v>
      </c>
      <c r="I383" s="30" t="s">
        <v>50</v>
      </c>
      <c r="J383" s="9">
        <v>415.10223388999998</v>
      </c>
      <c r="K383" s="25">
        <f t="shared" si="20"/>
        <v>0.40773388999997451</v>
      </c>
      <c r="L383" s="25">
        <f t="shared" si="21"/>
        <v>0.1662469250545113</v>
      </c>
      <c r="N383" s="28">
        <f t="shared" si="22"/>
        <v>0.40773388999997451</v>
      </c>
      <c r="O383" s="26">
        <v>381</v>
      </c>
      <c r="P383" s="28">
        <f t="shared" si="23"/>
        <v>0.78073770491803274</v>
      </c>
    </row>
    <row r="384" spans="1:16">
      <c r="A384" s="18">
        <v>11028</v>
      </c>
      <c r="B384" s="28" t="s">
        <v>402</v>
      </c>
      <c r="C384" s="28" t="s">
        <v>732</v>
      </c>
      <c r="D384" s="28" t="s">
        <v>733</v>
      </c>
      <c r="E384" s="11">
        <v>2769397.2480000001</v>
      </c>
      <c r="F384" s="11">
        <v>1687069.608</v>
      </c>
      <c r="G384" s="9">
        <v>257.01100000000002</v>
      </c>
      <c r="H384" s="9">
        <v>232.21299999999999</v>
      </c>
      <c r="I384" s="30" t="s">
        <v>92</v>
      </c>
      <c r="J384" s="9">
        <v>231.80519104000001</v>
      </c>
      <c r="K384" s="25">
        <f t="shared" si="20"/>
        <v>-0.40780895999998279</v>
      </c>
      <c r="L384" s="25">
        <f t="shared" si="21"/>
        <v>0.16630814785626757</v>
      </c>
      <c r="N384" s="28">
        <f t="shared" si="22"/>
        <v>0.40780895999998279</v>
      </c>
      <c r="O384" s="26">
        <v>382</v>
      </c>
      <c r="P384" s="28">
        <f t="shared" si="23"/>
        <v>0.78278688524590168</v>
      </c>
    </row>
    <row r="385" spans="1:16">
      <c r="A385" s="18">
        <v>11031</v>
      </c>
      <c r="B385" s="28" t="s">
        <v>402</v>
      </c>
      <c r="C385" s="28" t="s">
        <v>736</v>
      </c>
      <c r="D385" s="28" t="s">
        <v>737</v>
      </c>
      <c r="E385" s="11">
        <v>2768918.2790000001</v>
      </c>
      <c r="F385" s="11">
        <v>1687599.3149999999</v>
      </c>
      <c r="G385" s="9">
        <v>246.166</v>
      </c>
      <c r="H385" s="9">
        <v>221.33799999999999</v>
      </c>
      <c r="I385" s="30" t="s">
        <v>92</v>
      </c>
      <c r="J385" s="9">
        <v>220.92784119000001</v>
      </c>
      <c r="K385" s="25">
        <f t="shared" si="20"/>
        <v>-0.41015880999998444</v>
      </c>
      <c r="L385" s="25">
        <f t="shared" si="21"/>
        <v>0.16823024942060333</v>
      </c>
      <c r="N385" s="28">
        <f t="shared" si="22"/>
        <v>0.41015880999998444</v>
      </c>
      <c r="O385" s="26">
        <v>383</v>
      </c>
      <c r="P385" s="28">
        <f t="shared" si="23"/>
        <v>0.7848360655737705</v>
      </c>
    </row>
    <row r="386" spans="1:16">
      <c r="A386" s="18">
        <v>12002</v>
      </c>
      <c r="B386" s="28" t="s">
        <v>253</v>
      </c>
      <c r="C386" s="28" t="s">
        <v>798</v>
      </c>
      <c r="D386" s="28" t="s">
        <v>799</v>
      </c>
      <c r="E386" s="11">
        <v>2712705.6540000001</v>
      </c>
      <c r="F386" s="11">
        <v>1637103.3570000001</v>
      </c>
      <c r="G386" s="9">
        <v>227.72300000000001</v>
      </c>
      <c r="H386" s="9">
        <v>207.285</v>
      </c>
      <c r="I386" s="30" t="s">
        <v>92</v>
      </c>
      <c r="J386" s="9">
        <v>206.87263489</v>
      </c>
      <c r="K386" s="25">
        <f t="shared" si="20"/>
        <v>-0.41236510999999609</v>
      </c>
      <c r="L386" s="25">
        <f t="shared" si="21"/>
        <v>0.17004498394530887</v>
      </c>
      <c r="N386" s="28">
        <f t="shared" si="22"/>
        <v>0.41236510999999609</v>
      </c>
      <c r="O386" s="26">
        <v>384</v>
      </c>
      <c r="P386" s="28">
        <f t="shared" si="23"/>
        <v>0.78688524590163933</v>
      </c>
    </row>
    <row r="387" spans="1:16">
      <c r="A387" s="18">
        <v>12073</v>
      </c>
      <c r="B387" s="28" t="s">
        <v>253</v>
      </c>
      <c r="C387" s="28" t="s">
        <v>940</v>
      </c>
      <c r="D387" s="28" t="s">
        <v>941</v>
      </c>
      <c r="E387" s="11">
        <v>2711130.96</v>
      </c>
      <c r="F387" s="11">
        <v>1637051.8640000001</v>
      </c>
      <c r="G387" s="9">
        <v>239.97900000000001</v>
      </c>
      <c r="H387" s="9">
        <v>219.53299999999999</v>
      </c>
      <c r="I387" s="30" t="s">
        <v>92</v>
      </c>
      <c r="J387" s="9">
        <v>219.11750792999999</v>
      </c>
      <c r="K387" s="25">
        <f t="shared" ref="K387:K450" si="24">J387-H387</f>
        <v>-0.4154920699999991</v>
      </c>
      <c r="L387" s="25">
        <f t="shared" ref="L387:L450" si="25">K387*K387</f>
        <v>0.17263366023288415</v>
      </c>
      <c r="N387" s="28">
        <f t="shared" ref="N387:N450" si="26">ABS(K387)</f>
        <v>0.4154920699999991</v>
      </c>
      <c r="O387" s="26">
        <v>385</v>
      </c>
      <c r="P387" s="28">
        <f t="shared" ref="P387:P450" si="27">O387/488</f>
        <v>0.78893442622950816</v>
      </c>
    </row>
    <row r="388" spans="1:16">
      <c r="A388" s="30" t="s">
        <v>1161</v>
      </c>
      <c r="B388" s="30" t="s">
        <v>402</v>
      </c>
      <c r="C388" s="30" t="s">
        <v>1162</v>
      </c>
      <c r="D388" s="30" t="s">
        <v>1163</v>
      </c>
      <c r="E388" s="11">
        <v>2837355.7500999998</v>
      </c>
      <c r="F388" s="11">
        <v>1753890.7196</v>
      </c>
      <c r="G388" s="9">
        <v>3121.65</v>
      </c>
      <c r="H388" s="9">
        <v>3083.39</v>
      </c>
      <c r="I388" s="30" t="s">
        <v>284</v>
      </c>
      <c r="J388" s="9">
        <v>3083.8056640599998</v>
      </c>
      <c r="K388" s="25">
        <f t="shared" si="24"/>
        <v>0.41566405999992639</v>
      </c>
      <c r="L388" s="25">
        <f t="shared" si="25"/>
        <v>0.1727766107756224</v>
      </c>
      <c r="N388" s="28">
        <f t="shared" si="26"/>
        <v>0.41566405999992639</v>
      </c>
      <c r="O388" s="26">
        <v>386</v>
      </c>
      <c r="P388" s="28">
        <f t="shared" si="27"/>
        <v>0.79098360655737709</v>
      </c>
    </row>
    <row r="389" spans="1:16">
      <c r="A389" s="18">
        <v>12038</v>
      </c>
      <c r="B389" s="28" t="s">
        <v>253</v>
      </c>
      <c r="C389" s="28" t="s">
        <v>870</v>
      </c>
      <c r="D389" s="28" t="s">
        <v>871</v>
      </c>
      <c r="E389" s="11">
        <v>2703298.61</v>
      </c>
      <c r="F389" s="11">
        <v>1636531.567</v>
      </c>
      <c r="G389" s="9">
        <v>258.20100000000002</v>
      </c>
      <c r="H389" s="9">
        <v>237.73500000000001</v>
      </c>
      <c r="I389" s="30" t="s">
        <v>92</v>
      </c>
      <c r="J389" s="9">
        <v>237.31895446999999</v>
      </c>
      <c r="K389" s="25">
        <f t="shared" si="24"/>
        <v>-0.41604553000001943</v>
      </c>
      <c r="L389" s="25">
        <f t="shared" si="25"/>
        <v>0.17309388303299705</v>
      </c>
      <c r="N389" s="28">
        <f t="shared" si="26"/>
        <v>0.41604553000001943</v>
      </c>
      <c r="O389" s="26">
        <v>387</v>
      </c>
      <c r="P389" s="28">
        <f t="shared" si="27"/>
        <v>0.79303278688524592</v>
      </c>
    </row>
    <row r="390" spans="1:16">
      <c r="A390" s="18">
        <v>12099</v>
      </c>
      <c r="B390" s="28" t="s">
        <v>253</v>
      </c>
      <c r="C390" s="28" t="s">
        <v>992</v>
      </c>
      <c r="D390" s="28" t="s">
        <v>993</v>
      </c>
      <c r="E390" s="11">
        <v>2712321.22</v>
      </c>
      <c r="F390" s="11">
        <v>1637409.594</v>
      </c>
      <c r="G390" s="9">
        <v>231.208</v>
      </c>
      <c r="H390" s="9">
        <v>210.745</v>
      </c>
      <c r="I390" s="30" t="s">
        <v>92</v>
      </c>
      <c r="J390" s="9">
        <v>210.32067871000001</v>
      </c>
      <c r="K390" s="25">
        <f t="shared" si="24"/>
        <v>-0.42432128999999463</v>
      </c>
      <c r="L390" s="25">
        <f t="shared" si="25"/>
        <v>0.18004855714725954</v>
      </c>
      <c r="N390" s="28">
        <f t="shared" si="26"/>
        <v>0.42432128999999463</v>
      </c>
      <c r="O390" s="26">
        <v>388</v>
      </c>
      <c r="P390" s="28">
        <f t="shared" si="27"/>
        <v>0.79508196721311475</v>
      </c>
    </row>
    <row r="391" spans="1:16">
      <c r="A391" s="18">
        <v>12052</v>
      </c>
      <c r="B391" s="28" t="s">
        <v>253</v>
      </c>
      <c r="C391" s="28" t="s">
        <v>898</v>
      </c>
      <c r="D391" s="28" t="s">
        <v>899</v>
      </c>
      <c r="E391" s="11">
        <v>2705847.872</v>
      </c>
      <c r="F391" s="11">
        <v>1636719.7560000001</v>
      </c>
      <c r="G391" s="9">
        <v>230.917</v>
      </c>
      <c r="H391" s="9">
        <v>210.45599999999999</v>
      </c>
      <c r="I391" s="30" t="s">
        <v>92</v>
      </c>
      <c r="J391" s="9">
        <v>210.02993774000001</v>
      </c>
      <c r="K391" s="25">
        <f t="shared" si="24"/>
        <v>-0.4260622599999806</v>
      </c>
      <c r="L391" s="25">
        <f t="shared" si="25"/>
        <v>0.18152904939629105</v>
      </c>
      <c r="N391" s="28">
        <f t="shared" si="26"/>
        <v>0.4260622599999806</v>
      </c>
      <c r="O391" s="26">
        <v>389</v>
      </c>
      <c r="P391" s="28">
        <f t="shared" si="27"/>
        <v>0.79713114754098358</v>
      </c>
    </row>
    <row r="392" spans="1:16">
      <c r="A392" s="13">
        <v>9013</v>
      </c>
      <c r="B392" s="30" t="s">
        <v>253</v>
      </c>
      <c r="C392" s="28" t="s">
        <v>13</v>
      </c>
      <c r="D392" s="28" t="s">
        <v>14</v>
      </c>
      <c r="E392" s="11">
        <v>2713950.9440000001</v>
      </c>
      <c r="F392" s="11">
        <v>1644453.2139999999</v>
      </c>
      <c r="G392" s="9">
        <v>100.905</v>
      </c>
      <c r="H392" s="9">
        <v>79.937100000000001</v>
      </c>
      <c r="I392" s="30" t="s">
        <v>67</v>
      </c>
      <c r="J392" s="9">
        <v>80.367439270000006</v>
      </c>
      <c r="K392" s="25">
        <f t="shared" si="24"/>
        <v>0.4303392700000046</v>
      </c>
      <c r="L392" s="25">
        <f t="shared" si="25"/>
        <v>0.18519188730413685</v>
      </c>
      <c r="N392" s="28">
        <f t="shared" si="26"/>
        <v>0.4303392700000046</v>
      </c>
      <c r="O392" s="26">
        <v>390</v>
      </c>
      <c r="P392" s="28">
        <f t="shared" si="27"/>
        <v>0.79918032786885251</v>
      </c>
    </row>
    <row r="393" spans="1:16">
      <c r="A393" s="18">
        <v>12092</v>
      </c>
      <c r="B393" s="28" t="s">
        <v>253</v>
      </c>
      <c r="C393" s="28" t="s">
        <v>978</v>
      </c>
      <c r="D393" s="28" t="s">
        <v>979</v>
      </c>
      <c r="E393" s="11">
        <v>2712621.3960000002</v>
      </c>
      <c r="F393" s="11">
        <v>1639087.6939999999</v>
      </c>
      <c r="G393" s="9">
        <v>223.82499999999999</v>
      </c>
      <c r="H393" s="9">
        <v>203.24</v>
      </c>
      <c r="I393" s="30" t="s">
        <v>92</v>
      </c>
      <c r="J393" s="9">
        <v>202.80523682</v>
      </c>
      <c r="K393" s="25">
        <f t="shared" si="24"/>
        <v>-0.43476318000000447</v>
      </c>
      <c r="L393" s="25">
        <f t="shared" si="25"/>
        <v>0.18901902268371629</v>
      </c>
      <c r="N393" s="28">
        <f t="shared" si="26"/>
        <v>0.43476318000000447</v>
      </c>
      <c r="O393" s="26">
        <v>391</v>
      </c>
      <c r="P393" s="28">
        <f t="shared" si="27"/>
        <v>0.80122950819672134</v>
      </c>
    </row>
    <row r="394" spans="1:16">
      <c r="A394" s="18">
        <v>12054</v>
      </c>
      <c r="B394" s="28" t="s">
        <v>253</v>
      </c>
      <c r="C394" s="28" t="s">
        <v>902</v>
      </c>
      <c r="D394" s="28" t="s">
        <v>903</v>
      </c>
      <c r="E394" s="11">
        <v>2706355.1690000002</v>
      </c>
      <c r="F394" s="11">
        <v>1636752.0319999999</v>
      </c>
      <c r="G394" s="9">
        <v>234.71100000000001</v>
      </c>
      <c r="H394" s="9">
        <v>214.251</v>
      </c>
      <c r="I394" s="30" t="s">
        <v>92</v>
      </c>
      <c r="J394" s="9">
        <v>213.81591796999999</v>
      </c>
      <c r="K394" s="25">
        <f t="shared" si="24"/>
        <v>-0.43508203000001799</v>
      </c>
      <c r="L394" s="25">
        <f t="shared" si="25"/>
        <v>0.18929637282893655</v>
      </c>
      <c r="N394" s="28">
        <f t="shared" si="26"/>
        <v>0.43508203000001799</v>
      </c>
      <c r="O394" s="26">
        <v>392</v>
      </c>
      <c r="P394" s="28">
        <f t="shared" si="27"/>
        <v>0.80327868852459017</v>
      </c>
    </row>
    <row r="395" spans="1:16">
      <c r="A395" s="31" t="s">
        <v>71</v>
      </c>
      <c r="B395" s="30" t="s">
        <v>55</v>
      </c>
      <c r="C395" s="30" t="s">
        <v>72</v>
      </c>
      <c r="D395" s="30" t="s">
        <v>73</v>
      </c>
      <c r="E395" s="11">
        <v>2702361.4533000002</v>
      </c>
      <c r="F395" s="11">
        <v>1663428.9410000001</v>
      </c>
      <c r="G395" s="9">
        <v>46.07</v>
      </c>
      <c r="H395" s="9">
        <v>23.53</v>
      </c>
      <c r="I395" s="30" t="s">
        <v>67</v>
      </c>
      <c r="J395" s="9">
        <v>23.970108029999999</v>
      </c>
      <c r="K395" s="25">
        <f t="shared" si="24"/>
        <v>0.44010802999999754</v>
      </c>
      <c r="L395" s="25">
        <f t="shared" si="25"/>
        <v>0.19369507807047873</v>
      </c>
      <c r="N395" s="28">
        <f t="shared" si="26"/>
        <v>0.44010802999999754</v>
      </c>
      <c r="O395" s="26">
        <v>393</v>
      </c>
      <c r="P395" s="28">
        <f t="shared" si="27"/>
        <v>0.80532786885245899</v>
      </c>
    </row>
    <row r="396" spans="1:16">
      <c r="A396" s="18">
        <v>12003</v>
      </c>
      <c r="B396" s="28" t="s">
        <v>253</v>
      </c>
      <c r="C396" s="28" t="s">
        <v>800</v>
      </c>
      <c r="D396" s="28" t="s">
        <v>801</v>
      </c>
      <c r="E396" s="11">
        <v>2712444.3050000002</v>
      </c>
      <c r="F396" s="11">
        <v>1637098.89</v>
      </c>
      <c r="G396" s="9">
        <v>227.63200000000001</v>
      </c>
      <c r="H396" s="9">
        <v>207.19300000000001</v>
      </c>
      <c r="I396" s="30" t="s">
        <v>92</v>
      </c>
      <c r="J396" s="9">
        <v>206.75175476000001</v>
      </c>
      <c r="K396" s="25">
        <f t="shared" si="24"/>
        <v>-0.44124524000000065</v>
      </c>
      <c r="L396" s="25">
        <f t="shared" si="25"/>
        <v>0.19469736182265818</v>
      </c>
      <c r="N396" s="28">
        <f t="shared" si="26"/>
        <v>0.44124524000000065</v>
      </c>
      <c r="O396" s="26">
        <v>394</v>
      </c>
      <c r="P396" s="28">
        <f t="shared" si="27"/>
        <v>0.80737704918032782</v>
      </c>
    </row>
    <row r="397" spans="1:16">
      <c r="A397" s="18">
        <v>12059</v>
      </c>
      <c r="B397" s="28" t="s">
        <v>253</v>
      </c>
      <c r="C397" s="28" t="s">
        <v>912</v>
      </c>
      <c r="D397" s="28" t="s">
        <v>913</v>
      </c>
      <c r="E397" s="11">
        <v>2707614.2250000001</v>
      </c>
      <c r="F397" s="11">
        <v>1636830.615</v>
      </c>
      <c r="G397" s="9">
        <v>238.44200000000001</v>
      </c>
      <c r="H397" s="9">
        <v>217.98599999999999</v>
      </c>
      <c r="I397" s="30" t="s">
        <v>92</v>
      </c>
      <c r="J397" s="9">
        <v>217.53962708</v>
      </c>
      <c r="K397" s="25">
        <f t="shared" si="24"/>
        <v>-0.44637291999998752</v>
      </c>
      <c r="L397" s="25">
        <f t="shared" si="25"/>
        <v>0.19924878370931526</v>
      </c>
      <c r="N397" s="28">
        <f t="shared" si="26"/>
        <v>0.44637291999998752</v>
      </c>
      <c r="O397" s="26">
        <v>395</v>
      </c>
      <c r="P397" s="28">
        <f t="shared" si="27"/>
        <v>0.80942622950819676</v>
      </c>
    </row>
    <row r="398" spans="1:16">
      <c r="A398" s="31" t="s">
        <v>301</v>
      </c>
      <c r="B398" s="28" t="s">
        <v>320</v>
      </c>
      <c r="C398" s="30" t="s">
        <v>323</v>
      </c>
      <c r="D398" s="30" t="s">
        <v>324</v>
      </c>
      <c r="E398" s="11">
        <v>2857580.5222999998</v>
      </c>
      <c r="F398" s="11">
        <v>2049291.4652</v>
      </c>
      <c r="G398" s="9">
        <v>2399.67</v>
      </c>
      <c r="H398" s="9">
        <v>2343.0300000000002</v>
      </c>
      <c r="I398" s="30" t="s">
        <v>92</v>
      </c>
      <c r="J398" s="9">
        <v>2342.5749511700001</v>
      </c>
      <c r="K398" s="25">
        <f t="shared" si="24"/>
        <v>-0.45504883000012342</v>
      </c>
      <c r="L398" s="25">
        <f t="shared" si="25"/>
        <v>0.20706943768448122</v>
      </c>
      <c r="N398" s="28">
        <f t="shared" si="26"/>
        <v>0.45504883000012342</v>
      </c>
      <c r="O398" s="26">
        <v>396</v>
      </c>
      <c r="P398" s="28">
        <f t="shared" si="27"/>
        <v>0.81147540983606559</v>
      </c>
    </row>
    <row r="399" spans="1:16">
      <c r="A399" s="18">
        <v>12019</v>
      </c>
      <c r="B399" s="28" t="s">
        <v>253</v>
      </c>
      <c r="C399" s="28" t="s">
        <v>832</v>
      </c>
      <c r="D399" s="28" t="s">
        <v>833</v>
      </c>
      <c r="E399" s="11">
        <v>2708210.1979999999</v>
      </c>
      <c r="F399" s="11">
        <v>1636841.429</v>
      </c>
      <c r="G399" s="9">
        <v>239.751</v>
      </c>
      <c r="H399" s="9">
        <v>219.29900000000001</v>
      </c>
      <c r="I399" s="30" t="s">
        <v>92</v>
      </c>
      <c r="J399" s="9">
        <v>218.84391785</v>
      </c>
      <c r="K399" s="25">
        <f t="shared" si="24"/>
        <v>-0.45508215000000973</v>
      </c>
      <c r="L399" s="25">
        <f t="shared" si="25"/>
        <v>0.20709976324863136</v>
      </c>
      <c r="N399" s="28">
        <f t="shared" si="26"/>
        <v>0.45508215000000973</v>
      </c>
      <c r="O399" s="26">
        <v>397</v>
      </c>
      <c r="P399" s="28">
        <f t="shared" si="27"/>
        <v>0.81352459016393441</v>
      </c>
    </row>
    <row r="400" spans="1:16">
      <c r="A400" s="18">
        <v>12074</v>
      </c>
      <c r="B400" s="28" t="s">
        <v>253</v>
      </c>
      <c r="C400" s="28" t="s">
        <v>942</v>
      </c>
      <c r="D400" s="28" t="s">
        <v>943</v>
      </c>
      <c r="E400" s="11">
        <v>2711378.4610000001</v>
      </c>
      <c r="F400" s="11">
        <v>1637067.182</v>
      </c>
      <c r="G400" s="9">
        <v>237.6</v>
      </c>
      <c r="H400" s="9">
        <v>217.155</v>
      </c>
      <c r="I400" s="30" t="s">
        <v>92</v>
      </c>
      <c r="J400" s="9">
        <v>216.69873046999999</v>
      </c>
      <c r="K400" s="25">
        <f t="shared" si="24"/>
        <v>-0.45626953000001436</v>
      </c>
      <c r="L400" s="25">
        <f t="shared" si="25"/>
        <v>0.208181884006434</v>
      </c>
      <c r="N400" s="28">
        <f t="shared" si="26"/>
        <v>0.45626953000001436</v>
      </c>
      <c r="O400" s="26">
        <v>398</v>
      </c>
      <c r="P400" s="28">
        <f t="shared" si="27"/>
        <v>0.81557377049180324</v>
      </c>
    </row>
    <row r="401" spans="1:16">
      <c r="A401" s="18">
        <v>12069</v>
      </c>
      <c r="B401" s="28" t="s">
        <v>253</v>
      </c>
      <c r="C401" s="28" t="s">
        <v>932</v>
      </c>
      <c r="D401" s="28" t="s">
        <v>933</v>
      </c>
      <c r="E401" s="11">
        <v>2710130.1540000001</v>
      </c>
      <c r="F401" s="11">
        <v>1636988.814</v>
      </c>
      <c r="G401" s="9">
        <v>244.364</v>
      </c>
      <c r="H401" s="9">
        <v>223.91499999999999</v>
      </c>
      <c r="I401" s="30" t="s">
        <v>92</v>
      </c>
      <c r="J401" s="9">
        <v>223.4524231</v>
      </c>
      <c r="K401" s="25">
        <f t="shared" si="24"/>
        <v>-0.46257689999998775</v>
      </c>
      <c r="L401" s="25">
        <f t="shared" si="25"/>
        <v>0.21397738841359867</v>
      </c>
      <c r="N401" s="28">
        <f t="shared" si="26"/>
        <v>0.46257689999998775</v>
      </c>
      <c r="O401" s="26">
        <v>399</v>
      </c>
      <c r="P401" s="28">
        <f t="shared" si="27"/>
        <v>0.81762295081967218</v>
      </c>
    </row>
    <row r="402" spans="1:16">
      <c r="A402" s="18">
        <v>12058</v>
      </c>
      <c r="B402" s="28" t="s">
        <v>253</v>
      </c>
      <c r="C402" s="28" t="s">
        <v>910</v>
      </c>
      <c r="D402" s="28" t="s">
        <v>911</v>
      </c>
      <c r="E402" s="11">
        <v>2707368.4380000001</v>
      </c>
      <c r="F402" s="11">
        <v>1636815.79</v>
      </c>
      <c r="G402" s="9">
        <v>238.21199999999999</v>
      </c>
      <c r="H402" s="9">
        <v>217.755</v>
      </c>
      <c r="I402" s="30" t="s">
        <v>92</v>
      </c>
      <c r="J402" s="9">
        <v>217.28805542000001</v>
      </c>
      <c r="K402" s="25">
        <f t="shared" si="24"/>
        <v>-0.46694457999998917</v>
      </c>
      <c r="L402" s="25">
        <f t="shared" si="25"/>
        <v>0.2180372407913663</v>
      </c>
      <c r="N402" s="28">
        <f t="shared" si="26"/>
        <v>0.46694457999998917</v>
      </c>
      <c r="O402" s="26">
        <v>400</v>
      </c>
      <c r="P402" s="28">
        <f t="shared" si="27"/>
        <v>0.81967213114754101</v>
      </c>
    </row>
    <row r="403" spans="1:16">
      <c r="A403" s="18">
        <v>12047</v>
      </c>
      <c r="B403" s="28" t="s">
        <v>253</v>
      </c>
      <c r="C403" s="28" t="s">
        <v>888</v>
      </c>
      <c r="D403" s="28" t="s">
        <v>889</v>
      </c>
      <c r="E403" s="11">
        <v>2704578.5210000002</v>
      </c>
      <c r="F403" s="11">
        <v>1636640.203</v>
      </c>
      <c r="G403" s="9">
        <v>238.44300000000001</v>
      </c>
      <c r="H403" s="9">
        <v>217.97800000000001</v>
      </c>
      <c r="I403" s="30" t="s">
        <v>92</v>
      </c>
      <c r="J403" s="9">
        <v>217.50604247999999</v>
      </c>
      <c r="K403" s="25">
        <f t="shared" si="24"/>
        <v>-0.47195752000001789</v>
      </c>
      <c r="L403" s="25">
        <f t="shared" si="25"/>
        <v>0.22274390068456729</v>
      </c>
      <c r="N403" s="28">
        <f t="shared" si="26"/>
        <v>0.47195752000001789</v>
      </c>
      <c r="O403" s="26">
        <v>401</v>
      </c>
      <c r="P403" s="28">
        <f t="shared" si="27"/>
        <v>0.82172131147540983</v>
      </c>
    </row>
    <row r="404" spans="1:16">
      <c r="A404" s="13">
        <v>5016</v>
      </c>
      <c r="B404" s="28" t="s">
        <v>320</v>
      </c>
      <c r="C404" s="28" t="s">
        <v>1032</v>
      </c>
      <c r="D404" s="28" t="s">
        <v>1033</v>
      </c>
      <c r="E404" s="11">
        <v>2861726.176</v>
      </c>
      <c r="F404" s="11">
        <v>2070346.632</v>
      </c>
      <c r="G404" s="9">
        <v>2814.451</v>
      </c>
      <c r="H404" s="9">
        <v>2757.2195000000002</v>
      </c>
      <c r="I404" s="30" t="s">
        <v>50</v>
      </c>
      <c r="J404" s="9">
        <v>2756.7458496099998</v>
      </c>
      <c r="K404" s="25">
        <f t="shared" si="24"/>
        <v>-0.47365039000032993</v>
      </c>
      <c r="L404" s="25">
        <f t="shared" si="25"/>
        <v>0.22434469194746465</v>
      </c>
      <c r="N404" s="28">
        <f t="shared" si="26"/>
        <v>0.47365039000032993</v>
      </c>
      <c r="O404" s="26">
        <v>402</v>
      </c>
      <c r="P404" s="28">
        <f t="shared" si="27"/>
        <v>0.82377049180327866</v>
      </c>
    </row>
    <row r="405" spans="1:16">
      <c r="A405" s="18">
        <v>12011</v>
      </c>
      <c r="B405" s="28" t="s">
        <v>253</v>
      </c>
      <c r="C405" s="28" t="s">
        <v>816</v>
      </c>
      <c r="D405" s="28" t="s">
        <v>817</v>
      </c>
      <c r="E405" s="11">
        <v>2710375.8859999999</v>
      </c>
      <c r="F405" s="11">
        <v>1636977.6370000001</v>
      </c>
      <c r="G405" s="9">
        <v>245.00299999999999</v>
      </c>
      <c r="H405" s="9">
        <v>224.55699999999999</v>
      </c>
      <c r="I405" s="30" t="s">
        <v>92</v>
      </c>
      <c r="J405" s="9">
        <v>224.07940674</v>
      </c>
      <c r="K405" s="25">
        <f t="shared" si="24"/>
        <v>-0.47759325999999191</v>
      </c>
      <c r="L405" s="25">
        <f t="shared" si="25"/>
        <v>0.22809532199741989</v>
      </c>
      <c r="N405" s="28">
        <f t="shared" si="26"/>
        <v>0.47759325999999191</v>
      </c>
      <c r="O405" s="26">
        <v>403</v>
      </c>
      <c r="P405" s="28">
        <f t="shared" si="27"/>
        <v>0.82581967213114749</v>
      </c>
    </row>
    <row r="406" spans="1:16">
      <c r="A406" s="31" t="s">
        <v>361</v>
      </c>
      <c r="B406" s="28" t="s">
        <v>320</v>
      </c>
      <c r="C406" s="30" t="s">
        <v>368</v>
      </c>
      <c r="D406" s="30" t="s">
        <v>369</v>
      </c>
      <c r="E406" s="11">
        <v>2856116.2985999999</v>
      </c>
      <c r="F406" s="11">
        <v>2018473.5066</v>
      </c>
      <c r="G406" s="9">
        <v>1731.14</v>
      </c>
      <c r="H406" s="10">
        <v>1675.595</v>
      </c>
      <c r="I406" s="30" t="s">
        <v>60</v>
      </c>
      <c r="J406" s="9">
        <v>1675.1171875</v>
      </c>
      <c r="K406" s="25">
        <f t="shared" si="24"/>
        <v>-0.47781250000002728</v>
      </c>
      <c r="L406" s="25">
        <f t="shared" si="25"/>
        <v>0.22830478515627609</v>
      </c>
      <c r="N406" s="28">
        <f t="shared" si="26"/>
        <v>0.47781250000002728</v>
      </c>
      <c r="O406" s="26">
        <v>404</v>
      </c>
      <c r="P406" s="28">
        <f t="shared" si="27"/>
        <v>0.82786885245901642</v>
      </c>
    </row>
    <row r="407" spans="1:16">
      <c r="A407" s="31" t="s">
        <v>413</v>
      </c>
      <c r="B407" s="28" t="s">
        <v>402</v>
      </c>
      <c r="C407" s="30" t="s">
        <v>436</v>
      </c>
      <c r="D407" s="30" t="s">
        <v>437</v>
      </c>
      <c r="E407" s="11">
        <v>2773371.8228000002</v>
      </c>
      <c r="F407" s="11">
        <v>1739587.4691999999</v>
      </c>
      <c r="G407" s="9">
        <v>409.46</v>
      </c>
      <c r="H407" s="9">
        <v>379.69</v>
      </c>
      <c r="I407" s="30" t="s">
        <v>60</v>
      </c>
      <c r="J407" s="9">
        <v>379.20700073</v>
      </c>
      <c r="K407" s="25">
        <f t="shared" si="24"/>
        <v>-0.48299926999999343</v>
      </c>
      <c r="L407" s="25">
        <f t="shared" si="25"/>
        <v>0.23328829482052654</v>
      </c>
      <c r="N407" s="28">
        <f t="shared" si="26"/>
        <v>0.48299926999999343</v>
      </c>
      <c r="O407" s="26">
        <v>405</v>
      </c>
      <c r="P407" s="28">
        <f t="shared" si="27"/>
        <v>0.82991803278688525</v>
      </c>
    </row>
    <row r="408" spans="1:16">
      <c r="A408" s="13">
        <v>6018</v>
      </c>
      <c r="B408" s="28" t="s">
        <v>320</v>
      </c>
      <c r="C408" s="28" t="s">
        <v>1076</v>
      </c>
      <c r="D408" s="28" t="s">
        <v>1077</v>
      </c>
      <c r="E408" s="11">
        <v>2863729.1609999998</v>
      </c>
      <c r="F408" s="11">
        <v>2076045.5260000001</v>
      </c>
      <c r="G408" s="9">
        <v>2929.1039999999998</v>
      </c>
      <c r="H408" s="9">
        <v>2871.7835</v>
      </c>
      <c r="I408" s="30" t="s">
        <v>284</v>
      </c>
      <c r="J408" s="9">
        <v>2872.2670898400002</v>
      </c>
      <c r="K408" s="25">
        <f t="shared" si="24"/>
        <v>0.48358984000014971</v>
      </c>
      <c r="L408" s="25">
        <f t="shared" si="25"/>
        <v>0.2338591333513704</v>
      </c>
      <c r="N408" s="28">
        <f t="shared" si="26"/>
        <v>0.48358984000014971</v>
      </c>
      <c r="O408" s="26">
        <v>406</v>
      </c>
      <c r="P408" s="28">
        <f t="shared" si="27"/>
        <v>0.83196721311475408</v>
      </c>
    </row>
    <row r="409" spans="1:16">
      <c r="A409" s="31" t="s">
        <v>80</v>
      </c>
      <c r="B409" s="30" t="s">
        <v>55</v>
      </c>
      <c r="C409" s="30" t="s">
        <v>81</v>
      </c>
      <c r="D409" s="30" t="s">
        <v>82</v>
      </c>
      <c r="E409" s="11">
        <v>2716828.4136000001</v>
      </c>
      <c r="F409" s="11">
        <v>1610316.6786</v>
      </c>
      <c r="G409" s="9">
        <v>54.34</v>
      </c>
      <c r="H409" s="9">
        <v>35.69</v>
      </c>
      <c r="I409" s="30" t="s">
        <v>67</v>
      </c>
      <c r="J409" s="9">
        <v>36.17428589</v>
      </c>
      <c r="K409" s="25">
        <f t="shared" si="24"/>
        <v>0.48428589000000244</v>
      </c>
      <c r="L409" s="25">
        <f t="shared" si="25"/>
        <v>0.23453282325309446</v>
      </c>
      <c r="N409" s="28">
        <f t="shared" si="26"/>
        <v>0.48428589000000244</v>
      </c>
      <c r="O409" s="26">
        <v>407</v>
      </c>
      <c r="P409" s="28">
        <f t="shared" si="27"/>
        <v>0.83401639344262291</v>
      </c>
    </row>
    <row r="410" spans="1:16">
      <c r="A410" s="18">
        <v>12056</v>
      </c>
      <c r="B410" s="28" t="s">
        <v>253</v>
      </c>
      <c r="C410" s="28" t="s">
        <v>906</v>
      </c>
      <c r="D410" s="28" t="s">
        <v>907</v>
      </c>
      <c r="E410" s="11">
        <v>2706855.2489999998</v>
      </c>
      <c r="F410" s="11">
        <v>1636783.0530000001</v>
      </c>
      <c r="G410" s="9">
        <v>235.417</v>
      </c>
      <c r="H410" s="9">
        <v>214.959</v>
      </c>
      <c r="I410" s="30" t="s">
        <v>92</v>
      </c>
      <c r="J410" s="9">
        <v>214.47386169000001</v>
      </c>
      <c r="K410" s="25">
        <f t="shared" si="24"/>
        <v>-0.48513830999999641</v>
      </c>
      <c r="L410" s="25">
        <f t="shared" si="25"/>
        <v>0.23535917982965263</v>
      </c>
      <c r="N410" s="28">
        <f t="shared" si="26"/>
        <v>0.48513830999999641</v>
      </c>
      <c r="O410" s="26">
        <v>408</v>
      </c>
      <c r="P410" s="28">
        <f t="shared" si="27"/>
        <v>0.83606557377049184</v>
      </c>
    </row>
    <row r="411" spans="1:16">
      <c r="A411" s="18">
        <v>12006</v>
      </c>
      <c r="B411" s="28" t="s">
        <v>253</v>
      </c>
      <c r="C411" s="28" t="s">
        <v>806</v>
      </c>
      <c r="D411" s="28" t="s">
        <v>807</v>
      </c>
      <c r="E411" s="11">
        <v>2711664.4870000002</v>
      </c>
      <c r="F411" s="11">
        <v>1637058.7069999999</v>
      </c>
      <c r="G411" s="9">
        <v>234.548</v>
      </c>
      <c r="H411" s="9">
        <v>214.10599999999999</v>
      </c>
      <c r="I411" s="30" t="s">
        <v>92</v>
      </c>
      <c r="J411" s="9">
        <v>213.61384583</v>
      </c>
      <c r="K411" s="25">
        <f t="shared" si="24"/>
        <v>-0.49215416999999206</v>
      </c>
      <c r="L411" s="25">
        <f t="shared" si="25"/>
        <v>0.2422157270483811</v>
      </c>
      <c r="N411" s="28">
        <f t="shared" si="26"/>
        <v>0.49215416999999206</v>
      </c>
      <c r="O411" s="26">
        <v>409</v>
      </c>
      <c r="P411" s="28">
        <f t="shared" si="27"/>
        <v>0.83811475409836067</v>
      </c>
    </row>
    <row r="412" spans="1:16">
      <c r="A412" s="31" t="s">
        <v>459</v>
      </c>
      <c r="B412" s="28" t="s">
        <v>402</v>
      </c>
      <c r="C412" s="30" t="s">
        <v>464</v>
      </c>
      <c r="D412" s="30" t="s">
        <v>465</v>
      </c>
      <c r="E412" s="11">
        <v>2774551.4445000002</v>
      </c>
      <c r="F412" s="11">
        <v>1725267.9994000001</v>
      </c>
      <c r="G412" s="9">
        <v>495.67</v>
      </c>
      <c r="H412" s="9">
        <v>465.81</v>
      </c>
      <c r="I412" s="30" t="s">
        <v>50</v>
      </c>
      <c r="J412" s="9">
        <v>465.31732177999999</v>
      </c>
      <c r="K412" s="25">
        <f t="shared" si="24"/>
        <v>-0.49267822000001615</v>
      </c>
      <c r="L412" s="25">
        <f t="shared" si="25"/>
        <v>0.24273182846238431</v>
      </c>
      <c r="N412" s="28">
        <f t="shared" si="26"/>
        <v>0.49267822000001615</v>
      </c>
      <c r="O412" s="26">
        <v>410</v>
      </c>
      <c r="P412" s="28">
        <f t="shared" si="27"/>
        <v>0.8401639344262295</v>
      </c>
    </row>
    <row r="413" spans="1:16">
      <c r="A413" s="31" t="s">
        <v>302</v>
      </c>
      <c r="B413" s="28" t="s">
        <v>320</v>
      </c>
      <c r="C413" s="30" t="s">
        <v>325</v>
      </c>
      <c r="D413" s="30" t="s">
        <v>326</v>
      </c>
      <c r="E413" s="11">
        <v>2856925.0003</v>
      </c>
      <c r="F413" s="11">
        <v>2011225.6716</v>
      </c>
      <c r="G413" s="9">
        <v>1721.36</v>
      </c>
      <c r="H413" s="9">
        <v>1666.03</v>
      </c>
      <c r="I413" s="30" t="s">
        <v>92</v>
      </c>
      <c r="J413" s="9">
        <v>1665.5321044899999</v>
      </c>
      <c r="K413" s="25">
        <f t="shared" si="24"/>
        <v>-0.49789551000003485</v>
      </c>
      <c r="L413" s="25">
        <f t="shared" si="25"/>
        <v>0.24789993887819481</v>
      </c>
      <c r="N413" s="28">
        <f t="shared" si="26"/>
        <v>0.49789551000003485</v>
      </c>
      <c r="O413" s="26">
        <v>411</v>
      </c>
      <c r="P413" s="28">
        <f t="shared" si="27"/>
        <v>0.84221311475409832</v>
      </c>
    </row>
    <row r="414" spans="1:16">
      <c r="A414" s="18">
        <v>12079</v>
      </c>
      <c r="B414" t="s">
        <v>253</v>
      </c>
      <c r="C414" s="28" t="s">
        <v>952</v>
      </c>
      <c r="D414" s="28" t="s">
        <v>953</v>
      </c>
      <c r="E414" s="11">
        <v>2712310.5619999999</v>
      </c>
      <c r="F414" s="11">
        <v>1637503.2879999999</v>
      </c>
      <c r="G414" s="9">
        <v>231.405</v>
      </c>
      <c r="H414" s="9">
        <v>210.935</v>
      </c>
      <c r="I414" s="30" t="s">
        <v>92</v>
      </c>
      <c r="J414" s="9">
        <v>210.43423462000001</v>
      </c>
      <c r="K414" s="25">
        <f t="shared" si="24"/>
        <v>-0.50076537999999005</v>
      </c>
      <c r="L414" s="25">
        <f t="shared" si="25"/>
        <v>0.25076596580653443</v>
      </c>
      <c r="N414" s="28">
        <f t="shared" si="26"/>
        <v>0.50076537999999005</v>
      </c>
      <c r="O414" s="26">
        <v>412</v>
      </c>
      <c r="P414" s="28">
        <f t="shared" si="27"/>
        <v>0.84426229508196726</v>
      </c>
    </row>
    <row r="415" spans="1:16">
      <c r="A415" s="31" t="s">
        <v>382</v>
      </c>
      <c r="B415" s="28" t="s">
        <v>320</v>
      </c>
      <c r="C415" s="30" t="s">
        <v>385</v>
      </c>
      <c r="D415" s="30" t="s">
        <v>386</v>
      </c>
      <c r="E415" s="11">
        <v>2853278.7716000001</v>
      </c>
      <c r="F415" s="11">
        <v>1980181.2526</v>
      </c>
      <c r="G415" s="9">
        <v>2025.34</v>
      </c>
      <c r="H415" s="9">
        <v>1971.1559999999999</v>
      </c>
      <c r="I415" s="30" t="s">
        <v>50</v>
      </c>
      <c r="J415" s="9">
        <v>1970.6551513700001</v>
      </c>
      <c r="K415" s="25">
        <f t="shared" si="24"/>
        <v>-0.5008486299998367</v>
      </c>
      <c r="L415" s="25">
        <f t="shared" si="25"/>
        <v>0.25084935017271331</v>
      </c>
      <c r="N415" s="28">
        <f t="shared" si="26"/>
        <v>0.5008486299998367</v>
      </c>
      <c r="O415" s="26">
        <v>413</v>
      </c>
      <c r="P415" s="28">
        <f t="shared" si="27"/>
        <v>0.84631147540983609</v>
      </c>
    </row>
    <row r="416" spans="1:16">
      <c r="A416" s="13">
        <v>6005</v>
      </c>
      <c r="B416" s="28" t="s">
        <v>181</v>
      </c>
      <c r="C416" s="28" t="s">
        <v>1050</v>
      </c>
      <c r="D416" s="28" t="s">
        <v>1051</v>
      </c>
      <c r="E416" s="11">
        <v>2961221.3990000002</v>
      </c>
      <c r="F416" s="11">
        <v>1634778.6189999999</v>
      </c>
      <c r="G416" s="9">
        <v>366.57499999999999</v>
      </c>
      <c r="H416" s="9">
        <v>336.40769999999998</v>
      </c>
      <c r="I416" s="30" t="s">
        <v>284</v>
      </c>
      <c r="J416" s="9">
        <v>336.91290283000001</v>
      </c>
      <c r="K416" s="25">
        <f t="shared" si="24"/>
        <v>0.50520283000003019</v>
      </c>
      <c r="L416" s="25">
        <f t="shared" si="25"/>
        <v>0.25522989944003938</v>
      </c>
      <c r="N416" s="28">
        <f t="shared" si="26"/>
        <v>0.50520283000003019</v>
      </c>
      <c r="O416" s="26">
        <v>414</v>
      </c>
      <c r="P416" s="28">
        <f t="shared" si="27"/>
        <v>0.84836065573770492</v>
      </c>
    </row>
    <row r="417" spans="1:16">
      <c r="A417" s="18">
        <v>12080</v>
      </c>
      <c r="B417" s="28" t="s">
        <v>253</v>
      </c>
      <c r="C417" s="28" t="s">
        <v>954</v>
      </c>
      <c r="D417" s="28" t="s">
        <v>955</v>
      </c>
      <c r="E417" s="11">
        <v>2712332.9780000001</v>
      </c>
      <c r="F417" s="11">
        <v>1637747.923</v>
      </c>
      <c r="G417" s="9">
        <v>232.124</v>
      </c>
      <c r="H417" s="9">
        <v>211.636</v>
      </c>
      <c r="I417" s="30" t="s">
        <v>92</v>
      </c>
      <c r="J417" s="9">
        <v>211.12959290000001</v>
      </c>
      <c r="K417" s="25">
        <f t="shared" si="24"/>
        <v>-0.5064070999999899</v>
      </c>
      <c r="L417" s="25">
        <f t="shared" si="25"/>
        <v>0.25644815093039974</v>
      </c>
      <c r="N417" s="28">
        <f t="shared" si="26"/>
        <v>0.5064070999999899</v>
      </c>
      <c r="O417" s="26">
        <v>415</v>
      </c>
      <c r="P417" s="28">
        <f t="shared" si="27"/>
        <v>0.85040983606557374</v>
      </c>
    </row>
    <row r="418" spans="1:16">
      <c r="A418" s="31" t="s">
        <v>100</v>
      </c>
      <c r="B418" s="28" t="s">
        <v>103</v>
      </c>
      <c r="C418" s="30" t="s">
        <v>112</v>
      </c>
      <c r="D418" s="30" t="s">
        <v>113</v>
      </c>
      <c r="E418" s="11">
        <v>2803167.6872999999</v>
      </c>
      <c r="F418" s="11">
        <v>1578454.57</v>
      </c>
      <c r="G418" s="9">
        <v>138.17400000000001</v>
      </c>
      <c r="H418" s="9">
        <v>117.73</v>
      </c>
      <c r="I418" s="30" t="s">
        <v>50</v>
      </c>
      <c r="J418" s="9">
        <v>118.23915863000001</v>
      </c>
      <c r="K418" s="25">
        <f t="shared" si="24"/>
        <v>0.50915863000000172</v>
      </c>
      <c r="L418" s="25">
        <f t="shared" si="25"/>
        <v>0.25924251050347863</v>
      </c>
      <c r="N418" s="28">
        <f t="shared" si="26"/>
        <v>0.50915863000000172</v>
      </c>
      <c r="O418" s="26">
        <v>416</v>
      </c>
      <c r="P418" s="28">
        <f t="shared" si="27"/>
        <v>0.85245901639344257</v>
      </c>
    </row>
    <row r="419" spans="1:16">
      <c r="A419" s="13">
        <v>8009</v>
      </c>
      <c r="B419" s="28" t="s">
        <v>103</v>
      </c>
      <c r="C419" s="28" t="s">
        <v>1098</v>
      </c>
      <c r="D419" s="28" t="s">
        <v>1099</v>
      </c>
      <c r="E419" s="11">
        <v>2828822.6579999998</v>
      </c>
      <c r="F419" s="11">
        <v>1632556.0449999999</v>
      </c>
      <c r="G419" s="9">
        <v>256.47500000000002</v>
      </c>
      <c r="H419" s="9">
        <v>232.2165</v>
      </c>
      <c r="I419" s="30" t="s">
        <v>60</v>
      </c>
      <c r="J419" s="9">
        <v>231.70507813</v>
      </c>
      <c r="K419" s="25">
        <f t="shared" si="24"/>
        <v>-0.5114218699999924</v>
      </c>
      <c r="L419" s="25">
        <f t="shared" si="25"/>
        <v>0.26155232911428911</v>
      </c>
      <c r="N419" s="28">
        <f t="shared" si="26"/>
        <v>0.5114218699999924</v>
      </c>
      <c r="O419" s="26">
        <v>417</v>
      </c>
      <c r="P419" s="28">
        <f t="shared" si="27"/>
        <v>0.85450819672131151</v>
      </c>
    </row>
    <row r="420" spans="1:16">
      <c r="A420" s="31" t="s">
        <v>409</v>
      </c>
      <c r="B420" s="28" t="s">
        <v>402</v>
      </c>
      <c r="C420" s="30" t="s">
        <v>428</v>
      </c>
      <c r="D420" s="30" t="s">
        <v>429</v>
      </c>
      <c r="E420" s="11">
        <v>2772783.1888000001</v>
      </c>
      <c r="F420" s="11">
        <v>1751237.9916999999</v>
      </c>
      <c r="G420" s="9">
        <v>399.83</v>
      </c>
      <c r="H420" s="9">
        <v>368.92</v>
      </c>
      <c r="I420" s="30" t="s">
        <v>60</v>
      </c>
      <c r="J420" s="9">
        <v>368.39184569999998</v>
      </c>
      <c r="K420" s="25">
        <f t="shared" si="24"/>
        <v>-0.52815430000003971</v>
      </c>
      <c r="L420" s="25">
        <f t="shared" si="25"/>
        <v>0.27894696460853197</v>
      </c>
      <c r="N420" s="28">
        <f t="shared" si="26"/>
        <v>0.52815430000003971</v>
      </c>
      <c r="O420" s="26">
        <v>418</v>
      </c>
      <c r="P420" s="28">
        <f t="shared" si="27"/>
        <v>0.85655737704918034</v>
      </c>
    </row>
    <row r="421" spans="1:16">
      <c r="A421" s="13">
        <v>6006</v>
      </c>
      <c r="B421" s="28" t="s">
        <v>181</v>
      </c>
      <c r="C421" s="28" t="s">
        <v>1052</v>
      </c>
      <c r="D421" s="28" t="s">
        <v>1053</v>
      </c>
      <c r="E421" s="11">
        <v>2959647.7009999999</v>
      </c>
      <c r="F421" s="11">
        <v>1630446.983</v>
      </c>
      <c r="G421" s="9">
        <v>293.8</v>
      </c>
      <c r="H421" s="9">
        <v>264.11630000000002</v>
      </c>
      <c r="I421" s="30" t="s">
        <v>284</v>
      </c>
      <c r="J421" s="9">
        <v>264.64962768999999</v>
      </c>
      <c r="K421" s="25">
        <f t="shared" si="24"/>
        <v>0.5333276899999646</v>
      </c>
      <c r="L421" s="25">
        <f t="shared" si="25"/>
        <v>0.28443842492069832</v>
      </c>
      <c r="N421" s="28">
        <f t="shared" si="26"/>
        <v>0.5333276899999646</v>
      </c>
      <c r="O421" s="26">
        <v>419</v>
      </c>
      <c r="P421" s="28">
        <f t="shared" si="27"/>
        <v>0.85860655737704916</v>
      </c>
    </row>
    <row r="422" spans="1:16">
      <c r="A422" s="13">
        <v>9003</v>
      </c>
      <c r="B422" s="28" t="s">
        <v>216</v>
      </c>
      <c r="C422" s="28" t="s">
        <v>1126</v>
      </c>
      <c r="D422" s="28" t="s">
        <v>1127</v>
      </c>
      <c r="E422" s="11">
        <v>3038597.5430000001</v>
      </c>
      <c r="F422" s="11">
        <v>1602716.388</v>
      </c>
      <c r="G422" s="9">
        <v>383.279</v>
      </c>
      <c r="H422" s="9">
        <v>352.19670000000002</v>
      </c>
      <c r="I422" s="30" t="s">
        <v>67</v>
      </c>
      <c r="J422" s="9">
        <v>352.74035644999998</v>
      </c>
      <c r="K422" s="25">
        <f t="shared" si="24"/>
        <v>0.54365644999995766</v>
      </c>
      <c r="L422" s="25">
        <f t="shared" si="25"/>
        <v>0.29556233562655648</v>
      </c>
      <c r="N422" s="28">
        <f t="shared" si="26"/>
        <v>0.54365644999995766</v>
      </c>
      <c r="O422" s="26">
        <v>420</v>
      </c>
      <c r="P422" s="28">
        <f t="shared" si="27"/>
        <v>0.86065573770491799</v>
      </c>
    </row>
    <row r="423" spans="1:16">
      <c r="A423" s="13">
        <v>9020</v>
      </c>
      <c r="B423" s="26" t="s">
        <v>402</v>
      </c>
      <c r="C423" s="28" t="s">
        <v>27</v>
      </c>
      <c r="D423" s="28" t="s">
        <v>28</v>
      </c>
      <c r="E423" s="11">
        <v>2789891.8</v>
      </c>
      <c r="F423" s="11">
        <v>1781266.111</v>
      </c>
      <c r="G423" s="9">
        <v>493.47300000000001</v>
      </c>
      <c r="H423" s="9">
        <v>459.21899999999999</v>
      </c>
      <c r="I423" s="30" t="s">
        <v>67</v>
      </c>
      <c r="J423" s="9">
        <v>459.76330566000001</v>
      </c>
      <c r="K423" s="25">
        <f t="shared" si="24"/>
        <v>0.54430566000002045</v>
      </c>
      <c r="L423" s="25">
        <f t="shared" si="25"/>
        <v>0.29626865150805787</v>
      </c>
      <c r="N423" s="28">
        <f t="shared" si="26"/>
        <v>0.54430566000002045</v>
      </c>
      <c r="O423" s="26">
        <v>421</v>
      </c>
      <c r="P423" s="28">
        <f t="shared" si="27"/>
        <v>0.86270491803278693</v>
      </c>
    </row>
    <row r="424" spans="1:16">
      <c r="A424" s="18">
        <v>12029</v>
      </c>
      <c r="B424" s="28" t="s">
        <v>253</v>
      </c>
      <c r="C424" s="28" t="s">
        <v>852</v>
      </c>
      <c r="D424" s="28" t="s">
        <v>853</v>
      </c>
      <c r="E424" s="11">
        <v>2705608.835</v>
      </c>
      <c r="F424" s="11">
        <v>1636678.2749999999</v>
      </c>
      <c r="G424" s="9">
        <v>230.41300000000001</v>
      </c>
      <c r="H424" s="9">
        <v>209.953</v>
      </c>
      <c r="I424" s="2" t="s">
        <v>92</v>
      </c>
      <c r="J424" s="9">
        <v>209.40782166</v>
      </c>
      <c r="K424" s="25">
        <f t="shared" si="24"/>
        <v>-0.54517834000000676</v>
      </c>
      <c r="L424" s="25">
        <f t="shared" si="25"/>
        <v>0.29721942240516297</v>
      </c>
      <c r="N424" s="28">
        <f t="shared" si="26"/>
        <v>0.54517834000000676</v>
      </c>
      <c r="O424" s="26">
        <v>422</v>
      </c>
      <c r="P424" s="28">
        <f t="shared" si="27"/>
        <v>0.86475409836065575</v>
      </c>
    </row>
    <row r="425" spans="1:16">
      <c r="A425" s="18">
        <v>11029</v>
      </c>
      <c r="B425" s="28" t="s">
        <v>402</v>
      </c>
      <c r="C425" s="28" t="s">
        <v>734</v>
      </c>
      <c r="D425" s="28" t="s">
        <v>735</v>
      </c>
      <c r="E425" s="11">
        <v>2769216.7259999998</v>
      </c>
      <c r="F425" s="11">
        <v>1687271.5279999999</v>
      </c>
      <c r="G425" s="9">
        <v>252.911</v>
      </c>
      <c r="H425" s="9">
        <v>228.102</v>
      </c>
      <c r="I425" s="2" t="s">
        <v>92</v>
      </c>
      <c r="J425" s="9">
        <v>227.55047607</v>
      </c>
      <c r="K425" s="25">
        <f t="shared" si="24"/>
        <v>-0.55152393000000188</v>
      </c>
      <c r="L425" s="25">
        <f t="shared" si="25"/>
        <v>0.30417864536264699</v>
      </c>
      <c r="N425" s="28">
        <f t="shared" si="26"/>
        <v>0.55152393000000188</v>
      </c>
      <c r="O425" s="26">
        <v>423</v>
      </c>
      <c r="P425" s="28">
        <f t="shared" si="27"/>
        <v>0.86680327868852458</v>
      </c>
    </row>
    <row r="426" spans="1:16">
      <c r="A426" s="31" t="s">
        <v>156</v>
      </c>
      <c r="B426" s="26" t="s">
        <v>103</v>
      </c>
      <c r="C426" s="2" t="s">
        <v>173</v>
      </c>
      <c r="D426" s="2" t="s">
        <v>174</v>
      </c>
      <c r="E426" s="11">
        <v>2852834.9730000002</v>
      </c>
      <c r="F426" s="11">
        <v>1623336.6151999999</v>
      </c>
      <c r="G426" s="9">
        <v>166.26</v>
      </c>
      <c r="H426" s="9">
        <v>141.57</v>
      </c>
      <c r="I426" s="2" t="s">
        <v>67</v>
      </c>
      <c r="J426" s="9">
        <v>142.12278748</v>
      </c>
      <c r="K426" s="25">
        <f t="shared" si="24"/>
        <v>0.55278748000000633</v>
      </c>
      <c r="L426" s="25">
        <f t="shared" si="25"/>
        <v>0.30557399804475738</v>
      </c>
      <c r="N426" s="28">
        <f t="shared" si="26"/>
        <v>0.55278748000000633</v>
      </c>
      <c r="O426" s="26">
        <v>424</v>
      </c>
      <c r="P426" s="28">
        <f t="shared" si="27"/>
        <v>0.86885245901639341</v>
      </c>
    </row>
    <row r="427" spans="1:16">
      <c r="A427" s="31" t="s">
        <v>175</v>
      </c>
      <c r="B427" s="28" t="s">
        <v>181</v>
      </c>
      <c r="C427" s="2" t="s">
        <v>182</v>
      </c>
      <c r="D427" s="2" t="s">
        <v>183</v>
      </c>
      <c r="E427" s="11">
        <v>2886202.3999000001</v>
      </c>
      <c r="F427" s="11">
        <v>1609009.7383000001</v>
      </c>
      <c r="G427" s="9">
        <v>169.661</v>
      </c>
      <c r="H427" s="9">
        <v>144.86000000000001</v>
      </c>
      <c r="I427" s="2" t="s">
        <v>50</v>
      </c>
      <c r="J427" s="9">
        <v>145.42008971999999</v>
      </c>
      <c r="K427" s="25">
        <f t="shared" si="24"/>
        <v>0.56008971999997925</v>
      </c>
      <c r="L427" s="25">
        <f t="shared" si="25"/>
        <v>0.31370049444965514</v>
      </c>
      <c r="N427" s="28">
        <f t="shared" si="26"/>
        <v>0.56008971999997925</v>
      </c>
      <c r="O427" s="26">
        <v>425</v>
      </c>
      <c r="P427" s="28">
        <f t="shared" si="27"/>
        <v>0.87090163934426235</v>
      </c>
    </row>
    <row r="428" spans="1:16">
      <c r="A428" s="31" t="s">
        <v>250</v>
      </c>
      <c r="B428" s="28" t="s">
        <v>252</v>
      </c>
      <c r="C428" s="26" t="s">
        <v>262</v>
      </c>
      <c r="D428" s="26" t="s">
        <v>263</v>
      </c>
      <c r="E428" s="11">
        <v>3214680.1041999999</v>
      </c>
      <c r="F428" s="11">
        <v>1966672.0951</v>
      </c>
      <c r="G428" s="9">
        <v>1682.55</v>
      </c>
      <c r="H428" s="9">
        <v>1631.18</v>
      </c>
      <c r="I428" s="26" t="s">
        <v>92</v>
      </c>
      <c r="J428" s="9">
        <v>1630.6140136700001</v>
      </c>
      <c r="K428" s="25">
        <f t="shared" si="24"/>
        <v>-0.56598632999998699</v>
      </c>
      <c r="L428" s="25">
        <f t="shared" si="25"/>
        <v>0.32034052574685418</v>
      </c>
      <c r="N428" s="28">
        <f t="shared" si="26"/>
        <v>0.56598632999998699</v>
      </c>
      <c r="O428" s="26">
        <v>426</v>
      </c>
      <c r="P428" s="28">
        <f t="shared" si="27"/>
        <v>0.87295081967213117</v>
      </c>
    </row>
    <row r="429" spans="1:16">
      <c r="A429" s="13">
        <v>9010</v>
      </c>
      <c r="B429" s="30" t="s">
        <v>402</v>
      </c>
      <c r="C429" s="28" t="s">
        <v>7</v>
      </c>
      <c r="D429" s="28" t="s">
        <v>8</v>
      </c>
      <c r="E429" s="11">
        <v>2771293.6460000002</v>
      </c>
      <c r="F429" s="11">
        <v>1685096.9790000001</v>
      </c>
      <c r="G429" s="9">
        <v>246.05099999999999</v>
      </c>
      <c r="H429" s="9">
        <v>221.35400000000001</v>
      </c>
      <c r="I429" s="30" t="s">
        <v>67</v>
      </c>
      <c r="J429" s="9">
        <v>221.92282104</v>
      </c>
      <c r="K429" s="25">
        <f t="shared" si="24"/>
        <v>0.5688210399999889</v>
      </c>
      <c r="L429" s="25">
        <f t="shared" si="25"/>
        <v>0.32355737554666897</v>
      </c>
      <c r="N429" s="28">
        <f t="shared" si="26"/>
        <v>0.5688210399999889</v>
      </c>
      <c r="O429" s="26">
        <v>427</v>
      </c>
      <c r="P429" s="28">
        <f t="shared" si="27"/>
        <v>0.875</v>
      </c>
    </row>
    <row r="430" spans="1:16">
      <c r="A430" s="31" t="s">
        <v>155</v>
      </c>
      <c r="B430" s="30" t="s">
        <v>103</v>
      </c>
      <c r="C430" s="2" t="s">
        <v>171</v>
      </c>
      <c r="D430" s="2" t="s">
        <v>172</v>
      </c>
      <c r="E430" s="11">
        <v>2852705.7881999998</v>
      </c>
      <c r="F430" s="11">
        <v>1623273.1669999999</v>
      </c>
      <c r="G430" s="9">
        <v>166.67</v>
      </c>
      <c r="H430" s="9">
        <v>141.99</v>
      </c>
      <c r="I430" s="2" t="s">
        <v>67</v>
      </c>
      <c r="J430" s="9">
        <v>142.56167603</v>
      </c>
      <c r="K430" s="25">
        <f t="shared" si="24"/>
        <v>0.5716760299999919</v>
      </c>
      <c r="L430" s="25">
        <f t="shared" si="25"/>
        <v>0.32681348327655163</v>
      </c>
      <c r="N430" s="28">
        <f t="shared" si="26"/>
        <v>0.5716760299999919</v>
      </c>
      <c r="O430" s="26">
        <v>428</v>
      </c>
      <c r="P430" s="28">
        <f t="shared" si="27"/>
        <v>0.87704918032786883</v>
      </c>
    </row>
    <row r="431" spans="1:16">
      <c r="A431" s="31" t="s">
        <v>149</v>
      </c>
      <c r="B431" s="30" t="s">
        <v>103</v>
      </c>
      <c r="C431" s="26" t="s">
        <v>159</v>
      </c>
      <c r="D431" s="26" t="s">
        <v>160</v>
      </c>
      <c r="E431" s="11">
        <v>2790167.5144000002</v>
      </c>
      <c r="F431" s="11">
        <v>1666567.3188</v>
      </c>
      <c r="G431" s="9">
        <v>267.97000000000003</v>
      </c>
      <c r="H431" s="9">
        <v>243.64</v>
      </c>
      <c r="I431" s="26" t="s">
        <v>67</v>
      </c>
      <c r="J431" s="9">
        <v>244.21562195000001</v>
      </c>
      <c r="K431" s="25">
        <f t="shared" si="24"/>
        <v>0.57562195000002703</v>
      </c>
      <c r="L431" s="25">
        <f t="shared" si="25"/>
        <v>0.33134062932183361</v>
      </c>
      <c r="N431" s="28">
        <f t="shared" si="26"/>
        <v>0.57562195000002703</v>
      </c>
      <c r="O431" s="26">
        <v>429</v>
      </c>
      <c r="P431" s="28">
        <f t="shared" si="27"/>
        <v>0.87909836065573765</v>
      </c>
    </row>
    <row r="432" spans="1:16">
      <c r="A432" s="13">
        <v>9012</v>
      </c>
      <c r="B432" s="30" t="s">
        <v>402</v>
      </c>
      <c r="C432" s="28" t="s">
        <v>11</v>
      </c>
      <c r="D432" s="28" t="s">
        <v>12</v>
      </c>
      <c r="E432" s="11">
        <v>2764927.1919999998</v>
      </c>
      <c r="F432" s="11">
        <v>1682036.75</v>
      </c>
      <c r="G432" s="9">
        <v>195.535</v>
      </c>
      <c r="H432" s="9">
        <v>171.32380000000001</v>
      </c>
      <c r="I432" s="30" t="s">
        <v>67</v>
      </c>
      <c r="J432" s="9">
        <v>171.90164185</v>
      </c>
      <c r="K432" s="25">
        <f t="shared" si="24"/>
        <v>0.57784184999999866</v>
      </c>
      <c r="L432" s="25">
        <f t="shared" si="25"/>
        <v>0.33390120361142095</v>
      </c>
      <c r="N432" s="28">
        <f t="shared" si="26"/>
        <v>0.57784184999999866</v>
      </c>
      <c r="O432" s="26">
        <v>430</v>
      </c>
      <c r="P432" s="28">
        <f t="shared" si="27"/>
        <v>0.88114754098360659</v>
      </c>
    </row>
    <row r="433" spans="1:16">
      <c r="A433" s="18">
        <v>12064</v>
      </c>
      <c r="B433" s="28" t="s">
        <v>253</v>
      </c>
      <c r="C433" s="28" t="s">
        <v>922</v>
      </c>
      <c r="D433" s="28" t="s">
        <v>923</v>
      </c>
      <c r="E433" s="11">
        <v>2708880.9789999998</v>
      </c>
      <c r="F433" s="11">
        <v>1636909.9609999999</v>
      </c>
      <c r="G433" s="9">
        <v>239.59299999999999</v>
      </c>
      <c r="H433" s="9">
        <v>219.14099999999999</v>
      </c>
      <c r="I433" s="2" t="s">
        <v>92</v>
      </c>
      <c r="J433" s="9">
        <v>218.56210326999999</v>
      </c>
      <c r="K433" s="25">
        <f t="shared" si="24"/>
        <v>-0.57889672999999675</v>
      </c>
      <c r="L433" s="25">
        <f t="shared" si="25"/>
        <v>0.33512142400468914</v>
      </c>
      <c r="N433" s="28">
        <f t="shared" si="26"/>
        <v>0.57889672999999675</v>
      </c>
      <c r="O433" s="26">
        <v>431</v>
      </c>
      <c r="P433" s="28">
        <f t="shared" si="27"/>
        <v>0.88319672131147542</v>
      </c>
    </row>
    <row r="434" spans="1:16">
      <c r="A434" s="31" t="s">
        <v>177</v>
      </c>
      <c r="B434" s="28" t="s">
        <v>181</v>
      </c>
      <c r="C434" s="26" t="s">
        <v>186</v>
      </c>
      <c r="D434" s="26" t="s">
        <v>187</v>
      </c>
      <c r="E434" s="11">
        <v>2942066.6173</v>
      </c>
      <c r="F434" s="11">
        <v>1586933.8163999999</v>
      </c>
      <c r="G434" s="9">
        <v>227.66900000000001</v>
      </c>
      <c r="H434" s="9">
        <v>202.01</v>
      </c>
      <c r="I434" s="2" t="s">
        <v>50</v>
      </c>
      <c r="J434" s="9">
        <v>202.59436034999999</v>
      </c>
      <c r="K434" s="25">
        <f t="shared" si="24"/>
        <v>0.5843603499999972</v>
      </c>
      <c r="L434" s="25">
        <f t="shared" si="25"/>
        <v>0.34147701865211921</v>
      </c>
      <c r="N434" s="28">
        <f t="shared" si="26"/>
        <v>0.5843603499999972</v>
      </c>
      <c r="O434" s="26">
        <v>432</v>
      </c>
      <c r="P434" s="28">
        <f t="shared" si="27"/>
        <v>0.88524590163934425</v>
      </c>
    </row>
    <row r="435" spans="1:16">
      <c r="A435" s="18">
        <v>12014</v>
      </c>
      <c r="B435" s="28" t="s">
        <v>253</v>
      </c>
      <c r="C435" s="28" t="s">
        <v>822</v>
      </c>
      <c r="D435" s="28" t="s">
        <v>823</v>
      </c>
      <c r="E435" s="11">
        <v>2709595.8640000001</v>
      </c>
      <c r="F435" s="11">
        <v>1636928.132</v>
      </c>
      <c r="G435" s="9">
        <v>244.28200000000001</v>
      </c>
      <c r="H435" s="9">
        <v>223.834</v>
      </c>
      <c r="I435" s="2" t="s">
        <v>92</v>
      </c>
      <c r="J435" s="9">
        <v>223.24720764</v>
      </c>
      <c r="K435" s="25">
        <f t="shared" si="24"/>
        <v>-0.58679236000000401</v>
      </c>
      <c r="L435" s="25">
        <f t="shared" si="25"/>
        <v>0.34432527375437433</v>
      </c>
      <c r="N435" s="28">
        <f t="shared" si="26"/>
        <v>0.58679236000000401</v>
      </c>
      <c r="O435" s="26">
        <v>433</v>
      </c>
      <c r="P435" s="28">
        <f t="shared" si="27"/>
        <v>0.88729508196721307</v>
      </c>
    </row>
    <row r="436" spans="1:16">
      <c r="A436" s="18">
        <v>12021</v>
      </c>
      <c r="B436" s="28" t="s">
        <v>253</v>
      </c>
      <c r="C436" s="28" t="s">
        <v>836</v>
      </c>
      <c r="D436" s="28" t="s">
        <v>837</v>
      </c>
      <c r="E436" s="11">
        <v>2707696.2680000002</v>
      </c>
      <c r="F436" s="11">
        <v>1636809.4720000001</v>
      </c>
      <c r="G436" s="9">
        <v>238.39699999999999</v>
      </c>
      <c r="H436" s="9">
        <v>217.94300000000001</v>
      </c>
      <c r="I436" s="2" t="s">
        <v>92</v>
      </c>
      <c r="J436" s="9">
        <v>217.34181212999999</v>
      </c>
      <c r="K436" s="25">
        <f t="shared" si="24"/>
        <v>-0.60118787000001817</v>
      </c>
      <c r="L436" s="25">
        <f t="shared" si="25"/>
        <v>0.36142685503515876</v>
      </c>
      <c r="N436" s="28">
        <f t="shared" si="26"/>
        <v>0.60118787000001817</v>
      </c>
      <c r="O436" s="26">
        <v>434</v>
      </c>
      <c r="P436" s="28">
        <f t="shared" si="27"/>
        <v>0.88934426229508201</v>
      </c>
    </row>
    <row r="437" spans="1:16">
      <c r="A437" s="19" t="s">
        <v>476</v>
      </c>
      <c r="B437" s="26" t="s">
        <v>402</v>
      </c>
      <c r="C437" s="2" t="s">
        <v>487</v>
      </c>
      <c r="D437" s="2" t="s">
        <v>488</v>
      </c>
      <c r="E437" s="11">
        <v>2798443.7212</v>
      </c>
      <c r="F437" s="11">
        <v>1776476.5290999999</v>
      </c>
      <c r="G437" s="9">
        <v>610.04999999999995</v>
      </c>
      <c r="H437" s="9">
        <v>575.44000000000005</v>
      </c>
      <c r="I437" s="2" t="s">
        <v>67</v>
      </c>
      <c r="J437" s="9">
        <v>576.06201171999999</v>
      </c>
      <c r="K437" s="25">
        <f t="shared" si="24"/>
        <v>0.62201171999993221</v>
      </c>
      <c r="L437" s="25">
        <f t="shared" si="25"/>
        <v>0.38689857981727405</v>
      </c>
      <c r="N437" s="28">
        <f t="shared" si="26"/>
        <v>0.62201171999993221</v>
      </c>
      <c r="O437" s="26">
        <v>435</v>
      </c>
      <c r="P437" s="28">
        <f t="shared" si="27"/>
        <v>0.89139344262295084</v>
      </c>
    </row>
    <row r="438" spans="1:16">
      <c r="A438" s="31" t="s">
        <v>246</v>
      </c>
      <c r="B438" s="28" t="s">
        <v>252</v>
      </c>
      <c r="C438" s="26" t="s">
        <v>254</v>
      </c>
      <c r="D438" s="26" t="s">
        <v>255</v>
      </c>
      <c r="E438" s="11">
        <v>3205232.9413999999</v>
      </c>
      <c r="F438" s="11">
        <v>1833076.294</v>
      </c>
      <c r="G438" s="9">
        <v>1367.77</v>
      </c>
      <c r="H438" s="9">
        <v>1320.45</v>
      </c>
      <c r="I438" s="2" t="s">
        <v>92</v>
      </c>
      <c r="J438" s="9">
        <v>1319.82714844</v>
      </c>
      <c r="K438" s="25">
        <f t="shared" si="24"/>
        <v>-0.62285156000007191</v>
      </c>
      <c r="L438" s="25">
        <f t="shared" si="25"/>
        <v>0.38794406579452317</v>
      </c>
      <c r="N438" s="28">
        <f t="shared" si="26"/>
        <v>0.62285156000007191</v>
      </c>
      <c r="O438" s="26">
        <v>436</v>
      </c>
      <c r="P438" s="28">
        <f t="shared" si="27"/>
        <v>0.89344262295081966</v>
      </c>
    </row>
    <row r="439" spans="1:16">
      <c r="A439" s="18">
        <v>12016</v>
      </c>
      <c r="B439" s="28" t="s">
        <v>253</v>
      </c>
      <c r="C439" s="28" t="s">
        <v>826</v>
      </c>
      <c r="D439" s="28" t="s">
        <v>827</v>
      </c>
      <c r="E439" s="11">
        <v>2709063.6549999998</v>
      </c>
      <c r="F439" s="11">
        <v>1636894.872</v>
      </c>
      <c r="G439" s="9">
        <v>240.23099999999999</v>
      </c>
      <c r="H439" s="9">
        <v>219.78100000000001</v>
      </c>
      <c r="I439" s="2" t="s">
        <v>92</v>
      </c>
      <c r="J439" s="9">
        <v>219.14895630000001</v>
      </c>
      <c r="K439" s="25">
        <f t="shared" si="24"/>
        <v>-0.63204369999999699</v>
      </c>
      <c r="L439" s="25">
        <f t="shared" si="25"/>
        <v>0.39947923870968621</v>
      </c>
      <c r="N439" s="28">
        <f t="shared" si="26"/>
        <v>0.63204369999999699</v>
      </c>
      <c r="O439" s="26">
        <v>437</v>
      </c>
      <c r="P439" s="28">
        <f t="shared" si="27"/>
        <v>0.89549180327868849</v>
      </c>
    </row>
    <row r="440" spans="1:16">
      <c r="A440" s="31" t="s">
        <v>148</v>
      </c>
      <c r="B440" s="30" t="s">
        <v>103</v>
      </c>
      <c r="C440" s="30" t="s">
        <v>157</v>
      </c>
      <c r="D440" s="30" t="s">
        <v>158</v>
      </c>
      <c r="E440" s="11">
        <v>2790231.5236</v>
      </c>
      <c r="F440" s="11">
        <v>1666482.5020000001</v>
      </c>
      <c r="G440" s="9">
        <v>267.83999999999997</v>
      </c>
      <c r="H440" s="9">
        <v>243.46</v>
      </c>
      <c r="I440" s="2" t="s">
        <v>67</v>
      </c>
      <c r="J440" s="9">
        <v>244.10520935</v>
      </c>
      <c r="K440" s="25">
        <f t="shared" si="24"/>
        <v>0.64520934999998758</v>
      </c>
      <c r="L440" s="25">
        <f t="shared" si="25"/>
        <v>0.41629510532740649</v>
      </c>
      <c r="N440" s="28">
        <f t="shared" si="26"/>
        <v>0.64520934999998758</v>
      </c>
      <c r="O440" s="26">
        <v>438</v>
      </c>
      <c r="P440" s="28">
        <f t="shared" si="27"/>
        <v>0.89754098360655743</v>
      </c>
    </row>
    <row r="441" spans="1:16">
      <c r="A441" s="31" t="s">
        <v>267</v>
      </c>
      <c r="B441" s="28" t="s">
        <v>252</v>
      </c>
      <c r="C441" s="2" t="s">
        <v>273</v>
      </c>
      <c r="D441" s="2" t="s">
        <v>274</v>
      </c>
      <c r="E441" s="11">
        <v>3230552.1307000001</v>
      </c>
      <c r="F441" s="11">
        <v>1877743.3036</v>
      </c>
      <c r="G441" s="9">
        <v>1905.24</v>
      </c>
      <c r="H441" s="9">
        <v>1856.62</v>
      </c>
      <c r="I441" s="2" t="s">
        <v>50</v>
      </c>
      <c r="J441" s="9">
        <v>1855.9737548799999</v>
      </c>
      <c r="K441" s="25">
        <f t="shared" si="24"/>
        <v>-0.64624512000000323</v>
      </c>
      <c r="L441" s="25">
        <f t="shared" si="25"/>
        <v>0.41763275512381859</v>
      </c>
      <c r="N441" s="28">
        <f t="shared" si="26"/>
        <v>0.64624512000000323</v>
      </c>
      <c r="O441" s="26">
        <v>439</v>
      </c>
      <c r="P441" s="28">
        <f t="shared" si="27"/>
        <v>0.89959016393442626</v>
      </c>
    </row>
    <row r="442" spans="1:16">
      <c r="A442" s="31" t="s">
        <v>291</v>
      </c>
      <c r="B442" s="30" t="s">
        <v>252</v>
      </c>
      <c r="C442" s="30" t="s">
        <v>292</v>
      </c>
      <c r="D442" s="30" t="s">
        <v>293</v>
      </c>
      <c r="E442" s="11">
        <v>3229389.1834999998</v>
      </c>
      <c r="F442" s="11">
        <v>1880960.1995999999</v>
      </c>
      <c r="G442" s="9">
        <v>2317.08</v>
      </c>
      <c r="H442" s="9">
        <v>2268.38</v>
      </c>
      <c r="I442" s="2" t="s">
        <v>284</v>
      </c>
      <c r="J442" s="9">
        <v>2267.6997070299999</v>
      </c>
      <c r="K442" s="25">
        <f t="shared" si="24"/>
        <v>-0.68029297000020961</v>
      </c>
      <c r="L442" s="25">
        <f t="shared" si="25"/>
        <v>0.4627985250317061</v>
      </c>
      <c r="N442" s="28">
        <f t="shared" si="26"/>
        <v>0.68029297000020961</v>
      </c>
      <c r="O442" s="26">
        <v>440</v>
      </c>
      <c r="P442" s="28">
        <f t="shared" si="27"/>
        <v>0.90163934426229508</v>
      </c>
    </row>
    <row r="443" spans="1:16">
      <c r="A443" s="31" t="s">
        <v>411</v>
      </c>
      <c r="B443" s="28" t="s">
        <v>402</v>
      </c>
      <c r="C443" s="30" t="s">
        <v>432</v>
      </c>
      <c r="D443" s="30" t="s">
        <v>433</v>
      </c>
      <c r="E443" s="11">
        <v>2768011.9926</v>
      </c>
      <c r="F443" s="11">
        <v>1741478.5978000001</v>
      </c>
      <c r="G443" s="9">
        <v>443.38</v>
      </c>
      <c r="H443" s="9">
        <v>413.54</v>
      </c>
      <c r="I443" s="2" t="s">
        <v>60</v>
      </c>
      <c r="J443" s="9">
        <v>414.22802733999998</v>
      </c>
      <c r="K443" s="25">
        <f t="shared" si="24"/>
        <v>0.68802733999996235</v>
      </c>
      <c r="L443" s="25">
        <f t="shared" si="25"/>
        <v>0.47338162058742378</v>
      </c>
      <c r="N443" s="28">
        <f t="shared" si="26"/>
        <v>0.68802733999996235</v>
      </c>
      <c r="O443" s="26">
        <v>441</v>
      </c>
      <c r="P443" s="28">
        <f t="shared" si="27"/>
        <v>0.90368852459016391</v>
      </c>
    </row>
    <row r="444" spans="1:16">
      <c r="A444" s="31" t="s">
        <v>303</v>
      </c>
      <c r="B444" s="28" t="s">
        <v>320</v>
      </c>
      <c r="C444" s="30" t="s">
        <v>327</v>
      </c>
      <c r="D444" s="30" t="s">
        <v>328</v>
      </c>
      <c r="E444" s="11">
        <v>2854868.6798</v>
      </c>
      <c r="F444" s="11">
        <v>1975967.365</v>
      </c>
      <c r="G444" s="9">
        <v>2154.04</v>
      </c>
      <c r="H444" s="9">
        <v>2099.9699999999998</v>
      </c>
      <c r="I444" s="2" t="s">
        <v>92</v>
      </c>
      <c r="J444" s="9">
        <v>2099.2770996099998</v>
      </c>
      <c r="K444" s="25">
        <f t="shared" si="24"/>
        <v>-0.69290038999997705</v>
      </c>
      <c r="L444" s="25">
        <f t="shared" si="25"/>
        <v>0.48011095046212032</v>
      </c>
      <c r="N444" s="28">
        <f t="shared" si="26"/>
        <v>0.69290038999997705</v>
      </c>
      <c r="O444" s="26">
        <v>442</v>
      </c>
      <c r="P444" s="28">
        <f t="shared" si="27"/>
        <v>0.90573770491803274</v>
      </c>
    </row>
    <row r="445" spans="1:16">
      <c r="A445" s="31" t="s">
        <v>232</v>
      </c>
      <c r="B445" s="28" t="s">
        <v>216</v>
      </c>
      <c r="C445" s="30" t="s">
        <v>238</v>
      </c>
      <c r="D445" s="30" t="s">
        <v>239</v>
      </c>
      <c r="E445" s="11">
        <v>3011537.6554</v>
      </c>
      <c r="F445" s="11">
        <v>1625057.4464</v>
      </c>
      <c r="G445" s="9">
        <v>410.93</v>
      </c>
      <c r="H445" s="9">
        <v>379.59</v>
      </c>
      <c r="I445" s="2" t="s">
        <v>50</v>
      </c>
      <c r="J445" s="9">
        <v>380.30316162000003</v>
      </c>
      <c r="K445" s="25">
        <f t="shared" si="24"/>
        <v>0.71316162000005079</v>
      </c>
      <c r="L445" s="25">
        <f t="shared" si="25"/>
        <v>0.50859949624109679</v>
      </c>
      <c r="N445" s="28">
        <f t="shared" si="26"/>
        <v>0.71316162000005079</v>
      </c>
      <c r="O445" s="26">
        <v>443</v>
      </c>
      <c r="P445" s="28">
        <f t="shared" si="27"/>
        <v>0.90778688524590168</v>
      </c>
    </row>
    <row r="446" spans="1:16">
      <c r="A446" s="30" t="s">
        <v>1212</v>
      </c>
      <c r="B446" s="30" t="s">
        <v>402</v>
      </c>
      <c r="C446" s="30" t="s">
        <v>1213</v>
      </c>
      <c r="D446" s="30" t="s">
        <v>1214</v>
      </c>
      <c r="E446" s="11">
        <v>2840908.0729999999</v>
      </c>
      <c r="F446" s="11">
        <v>1766021.9164</v>
      </c>
      <c r="G446" s="9">
        <v>2916.68</v>
      </c>
      <c r="H446" s="9">
        <v>2878.51</v>
      </c>
      <c r="I446" s="2" t="s">
        <v>284</v>
      </c>
      <c r="J446" s="9">
        <v>2877.7951660200001</v>
      </c>
      <c r="K446" s="25">
        <f t="shared" si="24"/>
        <v>-0.71483398000009402</v>
      </c>
      <c r="L446" s="25">
        <f t="shared" si="25"/>
        <v>0.51098761896277478</v>
      </c>
      <c r="N446" s="28">
        <f t="shared" si="26"/>
        <v>0.71483398000009402</v>
      </c>
      <c r="O446" s="26">
        <v>444</v>
      </c>
      <c r="P446" s="28">
        <f t="shared" si="27"/>
        <v>0.9098360655737705</v>
      </c>
    </row>
    <row r="447" spans="1:16">
      <c r="A447" s="31" t="s">
        <v>305</v>
      </c>
      <c r="B447" s="28" t="s">
        <v>320</v>
      </c>
      <c r="C447" s="30" t="s">
        <v>331</v>
      </c>
      <c r="D447" s="30" t="s">
        <v>332</v>
      </c>
      <c r="E447" s="11">
        <v>2848908.0096999998</v>
      </c>
      <c r="F447" s="11">
        <v>1910616.1695999999</v>
      </c>
      <c r="G447" s="9">
        <v>1147.51</v>
      </c>
      <c r="H447" s="9">
        <v>1097.44</v>
      </c>
      <c r="I447" s="26" t="s">
        <v>92</v>
      </c>
      <c r="J447" s="9">
        <v>1096.6975097699999</v>
      </c>
      <c r="K447" s="25">
        <f t="shared" si="24"/>
        <v>-0.74249023000015768</v>
      </c>
      <c r="L447" s="25">
        <f t="shared" si="25"/>
        <v>0.55129174164568706</v>
      </c>
      <c r="N447" s="28">
        <f t="shared" si="26"/>
        <v>0.74249023000015768</v>
      </c>
      <c r="O447" s="26">
        <v>445</v>
      </c>
      <c r="P447" s="28">
        <f t="shared" si="27"/>
        <v>0.91188524590163933</v>
      </c>
    </row>
    <row r="448" spans="1:16">
      <c r="A448" s="13">
        <v>9002</v>
      </c>
      <c r="B448" s="28" t="s">
        <v>216</v>
      </c>
      <c r="C448" s="28" t="s">
        <v>1124</v>
      </c>
      <c r="D448" s="28" t="s">
        <v>1125</v>
      </c>
      <c r="E448" s="11">
        <v>3038724.3810000001</v>
      </c>
      <c r="F448" s="11">
        <v>1601575.2509999999</v>
      </c>
      <c r="G448" s="9">
        <v>385.25400000000002</v>
      </c>
      <c r="H448" s="9">
        <v>354.22230000000002</v>
      </c>
      <c r="I448" s="30" t="s">
        <v>67</v>
      </c>
      <c r="J448" s="9">
        <v>354.98138427999999</v>
      </c>
      <c r="K448" s="25">
        <f t="shared" si="24"/>
        <v>0.75908427999996775</v>
      </c>
      <c r="L448" s="25">
        <f t="shared" si="25"/>
        <v>0.57620894414306945</v>
      </c>
      <c r="N448" s="28">
        <f t="shared" si="26"/>
        <v>0.75908427999996775</v>
      </c>
      <c r="O448" s="26">
        <v>446</v>
      </c>
      <c r="P448" s="28">
        <f t="shared" si="27"/>
        <v>0.91393442622950816</v>
      </c>
    </row>
    <row r="449" spans="1:16">
      <c r="A449" s="30" t="s">
        <v>1209</v>
      </c>
      <c r="B449" s="30" t="s">
        <v>402</v>
      </c>
      <c r="C449" s="30" t="s">
        <v>1210</v>
      </c>
      <c r="D449" s="30" t="s">
        <v>1211</v>
      </c>
      <c r="E449" s="11">
        <v>2840746.7075999998</v>
      </c>
      <c r="F449" s="11">
        <v>1766214.395</v>
      </c>
      <c r="G449" s="9">
        <v>2892.47</v>
      </c>
      <c r="H449" s="9">
        <v>2854.3</v>
      </c>
      <c r="I449" s="2" t="s">
        <v>284</v>
      </c>
      <c r="J449" s="9">
        <v>2855.0632324200001</v>
      </c>
      <c r="K449" s="25">
        <f t="shared" si="24"/>
        <v>0.76323241999989477</v>
      </c>
      <c r="L449" s="25">
        <f t="shared" si="25"/>
        <v>0.58252372693889576</v>
      </c>
      <c r="N449" s="28">
        <f t="shared" si="26"/>
        <v>0.76323241999989477</v>
      </c>
      <c r="O449" s="26">
        <v>447</v>
      </c>
      <c r="P449" s="28">
        <f t="shared" si="27"/>
        <v>0.91598360655737709</v>
      </c>
    </row>
    <row r="450" spans="1:16">
      <c r="A450" s="31" t="s">
        <v>151</v>
      </c>
      <c r="B450" s="30" t="s">
        <v>103</v>
      </c>
      <c r="C450" s="30" t="s">
        <v>163</v>
      </c>
      <c r="D450" s="30" t="s">
        <v>164</v>
      </c>
      <c r="E450" s="11">
        <v>2802663.5693000001</v>
      </c>
      <c r="F450" s="11">
        <v>1643075.8148000001</v>
      </c>
      <c r="G450" s="9">
        <v>244.51</v>
      </c>
      <c r="H450" s="9">
        <v>220.983</v>
      </c>
      <c r="I450" s="2" t="s">
        <v>67</v>
      </c>
      <c r="J450" s="9">
        <v>221.74665833</v>
      </c>
      <c r="K450" s="25">
        <f t="shared" si="24"/>
        <v>0.76365832999999839</v>
      </c>
      <c r="L450" s="25">
        <f t="shared" si="25"/>
        <v>0.58317404497838643</v>
      </c>
      <c r="N450" s="28">
        <f t="shared" si="26"/>
        <v>0.76365832999999839</v>
      </c>
      <c r="O450" s="26">
        <v>448</v>
      </c>
      <c r="P450" s="28">
        <f t="shared" si="27"/>
        <v>0.91803278688524592</v>
      </c>
    </row>
    <row r="451" spans="1:16">
      <c r="A451" s="31" t="s">
        <v>248</v>
      </c>
      <c r="B451" s="28" t="s">
        <v>252</v>
      </c>
      <c r="C451" s="30" t="s">
        <v>258</v>
      </c>
      <c r="D451" s="30" t="s">
        <v>259</v>
      </c>
      <c r="E451" s="11">
        <v>3226198.3735000002</v>
      </c>
      <c r="F451" s="11">
        <v>1875926.6427</v>
      </c>
      <c r="G451" s="9">
        <v>1498.99</v>
      </c>
      <c r="H451" s="9">
        <v>1450.35</v>
      </c>
      <c r="I451" s="2" t="s">
        <v>92</v>
      </c>
      <c r="J451" s="9">
        <v>1449.5610351600001</v>
      </c>
      <c r="K451" s="25">
        <f t="shared" ref="K451:K514" si="28">J451-H451</f>
        <v>-0.78896483999983502</v>
      </c>
      <c r="L451" s="25">
        <f t="shared" ref="L451:L514" si="29">K451*K451</f>
        <v>0.62246551875596523</v>
      </c>
      <c r="N451" s="28">
        <f t="shared" ref="N451:N490" si="30">ABS(K451)</f>
        <v>0.78896483999983502</v>
      </c>
      <c r="O451" s="26">
        <v>449</v>
      </c>
      <c r="P451" s="28">
        <f t="shared" ref="P451:P514" si="31">O451/488</f>
        <v>0.92008196721311475</v>
      </c>
    </row>
    <row r="452" spans="1:16">
      <c r="A452" s="30" t="s">
        <v>1215</v>
      </c>
      <c r="B452" s="30" t="s">
        <v>402</v>
      </c>
      <c r="C452" s="30" t="s">
        <v>1216</v>
      </c>
      <c r="D452" s="30" t="s">
        <v>1217</v>
      </c>
      <c r="E452" s="11">
        <v>2837593.6044999999</v>
      </c>
      <c r="F452" s="11">
        <v>1768878.9532000001</v>
      </c>
      <c r="G452" s="9">
        <v>2603.84</v>
      </c>
      <c r="H452" s="9">
        <v>2565.83</v>
      </c>
      <c r="I452" s="26" t="s">
        <v>284</v>
      </c>
      <c r="J452" s="9">
        <v>2566.6499023400002</v>
      </c>
      <c r="K452" s="25">
        <f t="shared" si="28"/>
        <v>0.8199023400002261</v>
      </c>
      <c r="L452" s="25">
        <f t="shared" si="29"/>
        <v>0.67223984713784635</v>
      </c>
      <c r="N452" s="28">
        <f t="shared" si="30"/>
        <v>0.8199023400002261</v>
      </c>
      <c r="O452" s="26">
        <v>450</v>
      </c>
      <c r="P452" s="28">
        <f t="shared" si="31"/>
        <v>0.92213114754098358</v>
      </c>
    </row>
    <row r="453" spans="1:16">
      <c r="A453" s="13">
        <v>9005</v>
      </c>
      <c r="B453" s="28" t="s">
        <v>181</v>
      </c>
      <c r="C453" s="28" t="s">
        <v>1130</v>
      </c>
      <c r="D453" s="28" t="s">
        <v>1131</v>
      </c>
      <c r="E453" s="11">
        <v>2959654.0520000001</v>
      </c>
      <c r="F453" s="11">
        <v>1630182.2960000001</v>
      </c>
      <c r="G453" s="9">
        <v>290.18400000000003</v>
      </c>
      <c r="H453" s="9">
        <v>260.5249</v>
      </c>
      <c r="I453" s="30" t="s">
        <v>67</v>
      </c>
      <c r="J453" s="9">
        <v>261.38031006</v>
      </c>
      <c r="K453" s="25">
        <f t="shared" si="28"/>
        <v>0.85541005999999697</v>
      </c>
      <c r="L453" s="25">
        <f t="shared" si="29"/>
        <v>0.73172637074919844</v>
      </c>
      <c r="N453" s="28">
        <f t="shared" si="30"/>
        <v>0.85541005999999697</v>
      </c>
      <c r="O453" s="26">
        <v>451</v>
      </c>
      <c r="P453" s="28">
        <f t="shared" si="31"/>
        <v>0.92418032786885251</v>
      </c>
    </row>
    <row r="454" spans="1:16">
      <c r="A454" s="31" t="s">
        <v>176</v>
      </c>
      <c r="B454" s="28" t="s">
        <v>181</v>
      </c>
      <c r="C454" s="30" t="s">
        <v>184</v>
      </c>
      <c r="D454" s="30" t="s">
        <v>185</v>
      </c>
      <c r="E454" s="11">
        <v>2886272.6732000001</v>
      </c>
      <c r="F454" s="11">
        <v>1609135.7566</v>
      </c>
      <c r="G454" s="9">
        <v>169.31200000000001</v>
      </c>
      <c r="H454" s="9">
        <v>144.5</v>
      </c>
      <c r="I454" s="26" t="s">
        <v>50</v>
      </c>
      <c r="J454" s="9">
        <v>145.35932922000001</v>
      </c>
      <c r="K454" s="25">
        <f t="shared" si="28"/>
        <v>0.85932922000000644</v>
      </c>
      <c r="L454" s="25">
        <f t="shared" si="29"/>
        <v>0.73844670834581949</v>
      </c>
      <c r="N454" s="28">
        <f t="shared" si="30"/>
        <v>0.85932922000000644</v>
      </c>
      <c r="O454" s="26">
        <v>452</v>
      </c>
      <c r="P454" s="28">
        <f t="shared" si="31"/>
        <v>0.92622950819672134</v>
      </c>
    </row>
    <row r="455" spans="1:16">
      <c r="A455" s="13">
        <v>9009</v>
      </c>
      <c r="B455" s="28" t="s">
        <v>103</v>
      </c>
      <c r="C455" s="28" t="s">
        <v>5</v>
      </c>
      <c r="D455" s="28" t="s">
        <v>6</v>
      </c>
      <c r="E455" s="11">
        <v>2831926.693</v>
      </c>
      <c r="F455" s="11">
        <v>1632652.9269999999</v>
      </c>
      <c r="G455" s="9">
        <v>243.29599999999999</v>
      </c>
      <c r="H455" s="9">
        <v>218.88460000000001</v>
      </c>
      <c r="I455" s="30" t="s">
        <v>67</v>
      </c>
      <c r="J455" s="9">
        <v>219.76416015999999</v>
      </c>
      <c r="K455" s="25">
        <f t="shared" si="28"/>
        <v>0.87956015999998272</v>
      </c>
      <c r="L455" s="25">
        <f t="shared" si="29"/>
        <v>0.77362607505919523</v>
      </c>
      <c r="N455" s="28">
        <f t="shared" si="30"/>
        <v>0.87956015999998272</v>
      </c>
      <c r="O455" s="26">
        <v>453</v>
      </c>
      <c r="P455" s="28">
        <f t="shared" si="31"/>
        <v>0.92827868852459017</v>
      </c>
    </row>
    <row r="456" spans="1:16">
      <c r="A456" s="13">
        <v>8017</v>
      </c>
      <c r="B456" s="28" t="s">
        <v>320</v>
      </c>
      <c r="C456" s="28" t="s">
        <v>1114</v>
      </c>
      <c r="D456" s="28" t="s">
        <v>1115</v>
      </c>
      <c r="E456" s="11">
        <v>2862633.0610000002</v>
      </c>
      <c r="F456" s="11">
        <v>2072979.2579999999</v>
      </c>
      <c r="G456" s="9">
        <v>2814.462</v>
      </c>
      <c r="H456" s="9">
        <v>2757.1855999999998</v>
      </c>
      <c r="I456" s="30" t="s">
        <v>60</v>
      </c>
      <c r="J456" s="9">
        <v>2756.2985839799999</v>
      </c>
      <c r="K456" s="25">
        <f t="shared" si="28"/>
        <v>-0.88701601999991908</v>
      </c>
      <c r="L456" s="25">
        <f t="shared" si="29"/>
        <v>0.78679741973649686</v>
      </c>
      <c r="N456" s="28">
        <f t="shared" si="30"/>
        <v>0.88701601999991908</v>
      </c>
      <c r="O456" s="26">
        <v>454</v>
      </c>
      <c r="P456" s="28">
        <f t="shared" si="31"/>
        <v>0.93032786885245899</v>
      </c>
    </row>
    <row r="457" spans="1:16">
      <c r="A457" s="31" t="s">
        <v>251</v>
      </c>
      <c r="B457" s="28" t="s">
        <v>252</v>
      </c>
      <c r="C457" s="30" t="s">
        <v>264</v>
      </c>
      <c r="D457" s="30" t="s">
        <v>265</v>
      </c>
      <c r="E457" s="11">
        <v>3214596.9945999999</v>
      </c>
      <c r="F457" s="11">
        <v>1966775.8585000001</v>
      </c>
      <c r="G457" s="9">
        <v>1682.89</v>
      </c>
      <c r="H457" s="9">
        <v>1631.52</v>
      </c>
      <c r="I457" s="2" t="s">
        <v>92</v>
      </c>
      <c r="J457" s="9">
        <v>1630.63049316</v>
      </c>
      <c r="K457" s="25">
        <f t="shared" si="28"/>
        <v>-0.88950683999996727</v>
      </c>
      <c r="L457" s="25">
        <f t="shared" si="29"/>
        <v>0.79122241840672736</v>
      </c>
      <c r="N457" s="28">
        <f t="shared" si="30"/>
        <v>0.88950683999996727</v>
      </c>
      <c r="O457" s="26">
        <v>455</v>
      </c>
      <c r="P457" s="28">
        <f t="shared" si="31"/>
        <v>0.93237704918032782</v>
      </c>
    </row>
    <row r="458" spans="1:16">
      <c r="A458" s="30" t="s">
        <v>1176</v>
      </c>
      <c r="B458" s="30" t="s">
        <v>402</v>
      </c>
      <c r="C458" s="30" t="s">
        <v>1177</v>
      </c>
      <c r="D458" s="30" t="s">
        <v>1178</v>
      </c>
      <c r="E458" s="11">
        <v>2841786.3950999998</v>
      </c>
      <c r="F458" s="11">
        <v>1744526.8289999999</v>
      </c>
      <c r="G458" s="9">
        <v>2817.56</v>
      </c>
      <c r="H458" s="9">
        <v>2779.68</v>
      </c>
      <c r="I458" s="2" t="s">
        <v>284</v>
      </c>
      <c r="J458" s="9">
        <v>2780.5991210900002</v>
      </c>
      <c r="K458" s="25">
        <f t="shared" si="28"/>
        <v>0.91912109000031705</v>
      </c>
      <c r="L458" s="25">
        <f t="shared" si="29"/>
        <v>0.8447835780833709</v>
      </c>
      <c r="N458" s="28">
        <f t="shared" si="30"/>
        <v>0.91912109000031705</v>
      </c>
      <c r="O458" s="26">
        <v>456</v>
      </c>
      <c r="P458" s="28">
        <f t="shared" si="31"/>
        <v>0.93442622950819676</v>
      </c>
    </row>
    <row r="459" spans="1:16">
      <c r="A459" s="30" t="s">
        <v>1176</v>
      </c>
      <c r="B459" s="30" t="s">
        <v>402</v>
      </c>
      <c r="C459" s="30" t="s">
        <v>1177</v>
      </c>
      <c r="D459" s="30" t="s">
        <v>1178</v>
      </c>
      <c r="E459" s="11">
        <v>2841786.3950999998</v>
      </c>
      <c r="F459" s="11">
        <v>1744526.8289999999</v>
      </c>
      <c r="G459" s="9">
        <v>2817.56</v>
      </c>
      <c r="H459" s="9">
        <v>2779.68</v>
      </c>
      <c r="I459" s="2" t="s">
        <v>284</v>
      </c>
      <c r="J459" s="9">
        <v>2780.5991210900002</v>
      </c>
      <c r="K459" s="25">
        <f t="shared" si="28"/>
        <v>0.91912109000031705</v>
      </c>
      <c r="L459" s="25">
        <f t="shared" si="29"/>
        <v>0.8447835780833709</v>
      </c>
      <c r="N459" s="28">
        <f t="shared" si="30"/>
        <v>0.91912109000031705</v>
      </c>
      <c r="O459" s="26">
        <v>457</v>
      </c>
      <c r="P459" s="28">
        <f t="shared" si="31"/>
        <v>0.93647540983606559</v>
      </c>
    </row>
    <row r="460" spans="1:16">
      <c r="A460" s="30" t="s">
        <v>1142</v>
      </c>
      <c r="B460" s="30" t="s">
        <v>402</v>
      </c>
      <c r="C460" s="2" t="s">
        <v>1143</v>
      </c>
      <c r="D460" s="2" t="s">
        <v>1144</v>
      </c>
      <c r="E460" s="11">
        <v>2837250.8099000002</v>
      </c>
      <c r="F460" s="11">
        <v>1775000.8015000001</v>
      </c>
      <c r="G460" s="9">
        <v>1683.33</v>
      </c>
      <c r="H460" s="9">
        <v>1643.11</v>
      </c>
      <c r="I460" s="2" t="s">
        <v>284</v>
      </c>
      <c r="J460" s="9">
        <v>1642.1381835899999</v>
      </c>
      <c r="K460" s="25">
        <f t="shared" si="28"/>
        <v>-0.97181640999997398</v>
      </c>
      <c r="L460" s="25">
        <f t="shared" si="29"/>
        <v>0.94442713474523754</v>
      </c>
      <c r="N460" s="28">
        <f t="shared" si="30"/>
        <v>0.97181640999997398</v>
      </c>
      <c r="O460" s="26">
        <v>458</v>
      </c>
      <c r="P460" s="28">
        <f t="shared" si="31"/>
        <v>0.93852459016393441</v>
      </c>
    </row>
    <row r="461" spans="1:16">
      <c r="A461" s="27" t="s">
        <v>418</v>
      </c>
      <c r="B461" s="28" t="s">
        <v>402</v>
      </c>
      <c r="C461" s="26" t="s">
        <v>446</v>
      </c>
      <c r="D461" s="26" t="s">
        <v>447</v>
      </c>
      <c r="E461" s="11">
        <v>2778716.4911000002</v>
      </c>
      <c r="F461" s="11">
        <v>1682811.59</v>
      </c>
      <c r="G461" s="9">
        <v>326.64999999999998</v>
      </c>
      <c r="H461" s="9">
        <v>301.8</v>
      </c>
      <c r="I461" s="26" t="s">
        <v>60</v>
      </c>
      <c r="J461" s="9">
        <v>302.79876709000001</v>
      </c>
      <c r="K461" s="25">
        <f t="shared" si="28"/>
        <v>0.99876709000000119</v>
      </c>
      <c r="L461" s="25">
        <f t="shared" si="29"/>
        <v>0.99753570006707049</v>
      </c>
      <c r="N461" s="28">
        <f t="shared" si="30"/>
        <v>0.99876709000000119</v>
      </c>
      <c r="O461" s="26">
        <v>459</v>
      </c>
      <c r="P461" s="28">
        <f t="shared" si="31"/>
        <v>0.94057377049180324</v>
      </c>
    </row>
    <row r="462" spans="1:16">
      <c r="A462" s="13">
        <v>9006</v>
      </c>
      <c r="B462" s="28" t="s">
        <v>181</v>
      </c>
      <c r="C462" s="28" t="s">
        <v>1132</v>
      </c>
      <c r="D462" s="28" t="s">
        <v>0</v>
      </c>
      <c r="E462" s="11">
        <v>2957570.6740000001</v>
      </c>
      <c r="F462" s="11">
        <v>1630990.192</v>
      </c>
      <c r="G462" s="9">
        <v>340.16199999999998</v>
      </c>
      <c r="H462" s="9">
        <v>310.51659999999998</v>
      </c>
      <c r="I462" s="30" t="s">
        <v>67</v>
      </c>
      <c r="J462" s="9">
        <v>311.5675354</v>
      </c>
      <c r="K462" s="25">
        <f t="shared" si="28"/>
        <v>1.0509354000000144</v>
      </c>
      <c r="L462" s="25">
        <f t="shared" si="29"/>
        <v>1.1044652149731902</v>
      </c>
      <c r="N462" s="28">
        <f t="shared" si="30"/>
        <v>1.0509354000000144</v>
      </c>
      <c r="O462" s="26">
        <v>460</v>
      </c>
      <c r="P462" s="28">
        <f t="shared" si="31"/>
        <v>0.94262295081967218</v>
      </c>
    </row>
    <row r="463" spans="1:16">
      <c r="A463" s="30" t="s">
        <v>1145</v>
      </c>
      <c r="B463" s="30" t="s">
        <v>320</v>
      </c>
      <c r="C463" s="2" t="s">
        <v>335</v>
      </c>
      <c r="D463" s="2" t="s">
        <v>336</v>
      </c>
      <c r="E463" s="11">
        <v>2818810.6464999998</v>
      </c>
      <c r="F463" s="11">
        <v>1827489.0223000001</v>
      </c>
      <c r="G463" s="9">
        <v>1681.53</v>
      </c>
      <c r="H463" s="9">
        <v>558.20000000000005</v>
      </c>
      <c r="I463" s="2" t="s">
        <v>92</v>
      </c>
      <c r="J463" s="9">
        <v>559.26159668000003</v>
      </c>
      <c r="K463" s="25">
        <f t="shared" si="28"/>
        <v>1.0615966799999796</v>
      </c>
      <c r="L463" s="25">
        <f t="shared" si="29"/>
        <v>1.1269875109869791</v>
      </c>
      <c r="N463" s="28">
        <f t="shared" si="30"/>
        <v>1.0615966799999796</v>
      </c>
      <c r="O463" s="26">
        <v>461</v>
      </c>
      <c r="P463" s="28">
        <f t="shared" si="31"/>
        <v>0.94467213114754101</v>
      </c>
    </row>
    <row r="464" spans="1:16">
      <c r="A464" s="19" t="s">
        <v>420</v>
      </c>
      <c r="B464" s="28" t="s">
        <v>402</v>
      </c>
      <c r="C464" s="2" t="s">
        <v>450</v>
      </c>
      <c r="D464" s="2" t="s">
        <v>451</v>
      </c>
      <c r="E464" s="11">
        <v>2780089.4205999998</v>
      </c>
      <c r="F464" s="11">
        <v>1674594.9535999999</v>
      </c>
      <c r="G464" s="9">
        <v>307.17</v>
      </c>
      <c r="H464" s="9">
        <v>282.93</v>
      </c>
      <c r="I464" s="2" t="s">
        <v>60</v>
      </c>
      <c r="J464" s="9">
        <v>284.04711914000001</v>
      </c>
      <c r="K464" s="25">
        <f t="shared" si="28"/>
        <v>1.1171191399999998</v>
      </c>
      <c r="L464" s="25">
        <f t="shared" si="29"/>
        <v>1.2479551729543392</v>
      </c>
      <c r="N464" s="28">
        <f t="shared" si="30"/>
        <v>1.1171191399999998</v>
      </c>
      <c r="O464" s="26">
        <v>462</v>
      </c>
      <c r="P464" s="28">
        <f t="shared" si="31"/>
        <v>0.94672131147540983</v>
      </c>
    </row>
    <row r="465" spans="1:16">
      <c r="A465" s="27" t="s">
        <v>150</v>
      </c>
      <c r="B465" s="30" t="s">
        <v>103</v>
      </c>
      <c r="C465" s="2" t="s">
        <v>161</v>
      </c>
      <c r="D465" s="2" t="s">
        <v>162</v>
      </c>
      <c r="E465" s="11">
        <v>2802631.9221000001</v>
      </c>
      <c r="F465" s="11">
        <v>1642966.1254</v>
      </c>
      <c r="G465" s="9">
        <v>244.71</v>
      </c>
      <c r="H465" s="9">
        <v>221.191</v>
      </c>
      <c r="I465" s="2" t="s">
        <v>67</v>
      </c>
      <c r="J465" s="9">
        <v>222.32667541999999</v>
      </c>
      <c r="K465" s="25">
        <f t="shared" si="28"/>
        <v>1.1356754199999841</v>
      </c>
      <c r="L465" s="25">
        <f t="shared" si="29"/>
        <v>1.2897586595921404</v>
      </c>
      <c r="N465" s="28">
        <f t="shared" si="30"/>
        <v>1.1356754199999841</v>
      </c>
      <c r="O465" s="26">
        <v>463</v>
      </c>
      <c r="P465" s="28">
        <f t="shared" si="31"/>
        <v>0.94877049180327866</v>
      </c>
    </row>
    <row r="466" spans="1:16">
      <c r="A466" s="30" t="s">
        <v>1136</v>
      </c>
      <c r="B466" s="24" t="s">
        <v>402</v>
      </c>
      <c r="C466" s="24" t="s">
        <v>1137</v>
      </c>
      <c r="D466" s="24" t="s">
        <v>1138</v>
      </c>
      <c r="E466" s="11">
        <v>2842030.9961000001</v>
      </c>
      <c r="F466" s="11">
        <v>1776805.9622</v>
      </c>
      <c r="G466" s="9">
        <v>2049.62</v>
      </c>
      <c r="H466" s="9">
        <v>2024.71</v>
      </c>
      <c r="I466" s="24" t="s">
        <v>284</v>
      </c>
      <c r="J466" s="9">
        <v>2023.5471191399999</v>
      </c>
      <c r="K466" s="25">
        <f t="shared" si="28"/>
        <v>-1.1628808600000866</v>
      </c>
      <c r="L466" s="25">
        <f t="shared" si="29"/>
        <v>1.352291894554541</v>
      </c>
      <c r="N466" s="28">
        <f t="shared" si="30"/>
        <v>1.1628808600000866</v>
      </c>
      <c r="O466" s="26">
        <v>464</v>
      </c>
      <c r="P466" s="28">
        <f t="shared" si="31"/>
        <v>0.95081967213114749</v>
      </c>
    </row>
    <row r="467" spans="1:16">
      <c r="A467" s="30" t="s">
        <v>1200</v>
      </c>
      <c r="B467" s="24" t="s">
        <v>402</v>
      </c>
      <c r="C467" s="24" t="s">
        <v>1201</v>
      </c>
      <c r="D467" s="24" t="s">
        <v>1202</v>
      </c>
      <c r="E467" s="11">
        <v>2836646.8358</v>
      </c>
      <c r="F467" s="11">
        <v>1732773.6810999999</v>
      </c>
      <c r="G467" s="9">
        <v>2208.77</v>
      </c>
      <c r="H467" s="9">
        <v>2173.652</v>
      </c>
      <c r="I467" s="24" t="s">
        <v>284</v>
      </c>
      <c r="J467" s="9">
        <v>2172.4768066400002</v>
      </c>
      <c r="K467" s="25">
        <f t="shared" si="28"/>
        <v>-1.1751933599998665</v>
      </c>
      <c r="L467" s="25">
        <f t="shared" si="29"/>
        <v>1.3810794333877758</v>
      </c>
      <c r="N467" s="28">
        <f t="shared" si="30"/>
        <v>1.1751933599998665</v>
      </c>
      <c r="O467" s="26">
        <v>465</v>
      </c>
      <c r="P467" s="28">
        <f t="shared" si="31"/>
        <v>0.95286885245901642</v>
      </c>
    </row>
    <row r="468" spans="1:16">
      <c r="A468" s="30" t="s">
        <v>1191</v>
      </c>
      <c r="B468" s="26" t="s">
        <v>402</v>
      </c>
      <c r="C468" s="24" t="s">
        <v>1192</v>
      </c>
      <c r="D468" s="24" t="s">
        <v>1193</v>
      </c>
      <c r="E468" s="11">
        <v>2837098.9012000002</v>
      </c>
      <c r="F468" s="11">
        <v>1736153.8933000001</v>
      </c>
      <c r="G468" s="9">
        <v>2481.7600000000002</v>
      </c>
      <c r="H468" s="9">
        <v>2446.4609999999998</v>
      </c>
      <c r="I468" s="24" t="s">
        <v>284</v>
      </c>
      <c r="J468" s="9">
        <v>2447.6623535200001</v>
      </c>
      <c r="K468" s="25">
        <f t="shared" si="28"/>
        <v>1.2013535200003389</v>
      </c>
      <c r="L468" s="25">
        <f t="shared" si="29"/>
        <v>1.4432502800172047</v>
      </c>
      <c r="N468" s="28">
        <f t="shared" si="30"/>
        <v>1.2013535200003389</v>
      </c>
      <c r="O468" s="26">
        <v>466</v>
      </c>
      <c r="P468" s="28">
        <f t="shared" si="31"/>
        <v>0.95491803278688525</v>
      </c>
    </row>
    <row r="469" spans="1:16">
      <c r="A469" s="31" t="s">
        <v>384</v>
      </c>
      <c r="B469" s="28" t="s">
        <v>320</v>
      </c>
      <c r="C469" s="24" t="s">
        <v>389</v>
      </c>
      <c r="D469" s="24" t="s">
        <v>390</v>
      </c>
      <c r="E469" s="11">
        <v>2807987.9128999999</v>
      </c>
      <c r="F469" s="11">
        <v>1805313.3568</v>
      </c>
      <c r="G469" s="9">
        <v>454.11</v>
      </c>
      <c r="H469" s="9">
        <v>415.03500000000003</v>
      </c>
      <c r="I469" s="24" t="s">
        <v>50</v>
      </c>
      <c r="J469" s="9">
        <v>416.24285888999998</v>
      </c>
      <c r="K469" s="25">
        <f t="shared" si="28"/>
        <v>1.2078588899999545</v>
      </c>
      <c r="L469" s="25">
        <f t="shared" si="29"/>
        <v>1.4589230981519221</v>
      </c>
      <c r="N469" s="28">
        <f t="shared" si="30"/>
        <v>1.2078588899999545</v>
      </c>
      <c r="O469" s="26">
        <v>467</v>
      </c>
      <c r="P469" s="28">
        <f t="shared" si="31"/>
        <v>0.95696721311475408</v>
      </c>
    </row>
    <row r="470" spans="1:16">
      <c r="A470" s="30" t="s">
        <v>1158</v>
      </c>
      <c r="B470" s="24" t="s">
        <v>402</v>
      </c>
      <c r="C470" s="24" t="s">
        <v>1159</v>
      </c>
      <c r="D470" s="24" t="s">
        <v>1160</v>
      </c>
      <c r="E470" s="11">
        <v>2837501.2747999998</v>
      </c>
      <c r="F470" s="11">
        <v>1753919.4820000001</v>
      </c>
      <c r="G470" s="9">
        <v>3163.28</v>
      </c>
      <c r="H470" s="9">
        <v>3125</v>
      </c>
      <c r="I470" s="24" t="s">
        <v>284</v>
      </c>
      <c r="J470" s="9">
        <v>3126.2170410200001</v>
      </c>
      <c r="K470" s="25">
        <f t="shared" si="28"/>
        <v>1.2170410200001243</v>
      </c>
      <c r="L470" s="25">
        <f t="shared" si="29"/>
        <v>1.4811888443629428</v>
      </c>
      <c r="N470" s="28">
        <f t="shared" si="30"/>
        <v>1.2170410200001243</v>
      </c>
      <c r="O470" s="26">
        <v>468</v>
      </c>
      <c r="P470" s="28">
        <f t="shared" si="31"/>
        <v>0.95901639344262291</v>
      </c>
    </row>
    <row r="471" spans="1:16">
      <c r="A471" s="30" t="s">
        <v>1218</v>
      </c>
      <c r="B471" s="26" t="s">
        <v>402</v>
      </c>
      <c r="C471" s="24" t="s">
        <v>1219</v>
      </c>
      <c r="D471" s="24" t="s">
        <v>1220</v>
      </c>
      <c r="E471" s="11">
        <v>2837735.3944999999</v>
      </c>
      <c r="F471" s="11">
        <v>1768915.1672</v>
      </c>
      <c r="G471" s="9">
        <v>2620.2600000000002</v>
      </c>
      <c r="H471" s="9">
        <v>2582.2199999999998</v>
      </c>
      <c r="I471" s="24" t="s">
        <v>284</v>
      </c>
      <c r="J471" s="9">
        <v>2580.9902343799999</v>
      </c>
      <c r="K471" s="25">
        <f t="shared" si="28"/>
        <v>-1.2297656199998528</v>
      </c>
      <c r="L471" s="25">
        <f t="shared" si="29"/>
        <v>1.5123234801336223</v>
      </c>
      <c r="N471" s="28">
        <f t="shared" si="30"/>
        <v>1.2297656199998528</v>
      </c>
      <c r="O471" s="26">
        <v>469</v>
      </c>
      <c r="P471" s="28">
        <f t="shared" si="31"/>
        <v>0.96106557377049184</v>
      </c>
    </row>
    <row r="472" spans="1:16">
      <c r="A472" s="31" t="s">
        <v>419</v>
      </c>
      <c r="B472" s="28" t="s">
        <v>402</v>
      </c>
      <c r="C472" s="24" t="s">
        <v>448</v>
      </c>
      <c r="D472" s="24" t="s">
        <v>449</v>
      </c>
      <c r="E472" s="11">
        <v>2778678.6316999998</v>
      </c>
      <c r="F472" s="11">
        <v>1683005.7419</v>
      </c>
      <c r="G472" s="9">
        <v>321.87</v>
      </c>
      <c r="H472" s="9">
        <v>297.01</v>
      </c>
      <c r="I472" s="24" t="s">
        <v>60</v>
      </c>
      <c r="J472" s="9">
        <v>298.27603148999998</v>
      </c>
      <c r="K472" s="25">
        <f t="shared" si="28"/>
        <v>1.2660314899999889</v>
      </c>
      <c r="L472" s="25">
        <f t="shared" si="29"/>
        <v>1.6028357336715922</v>
      </c>
      <c r="N472" s="28">
        <f t="shared" si="30"/>
        <v>1.2660314899999889</v>
      </c>
      <c r="O472" s="26">
        <v>470</v>
      </c>
      <c r="P472" s="28">
        <f t="shared" si="31"/>
        <v>0.96311475409836067</v>
      </c>
    </row>
    <row r="473" spans="1:16">
      <c r="A473" s="31" t="s">
        <v>477</v>
      </c>
      <c r="B473" s="26" t="s">
        <v>402</v>
      </c>
      <c r="C473" s="24" t="s">
        <v>489</v>
      </c>
      <c r="D473" s="24" t="s">
        <v>490</v>
      </c>
      <c r="E473" s="11">
        <v>2798530.4640000002</v>
      </c>
      <c r="F473" s="11">
        <v>1776565.7243999999</v>
      </c>
      <c r="G473" s="9">
        <v>612.88</v>
      </c>
      <c r="H473" s="9">
        <v>578.34</v>
      </c>
      <c r="I473" s="24" t="s">
        <v>67</v>
      </c>
      <c r="J473" s="9">
        <v>577.07379149999997</v>
      </c>
      <c r="K473" s="25">
        <f t="shared" si="28"/>
        <v>-1.2662085000000616</v>
      </c>
      <c r="L473" s="25">
        <f t="shared" si="29"/>
        <v>1.603283965472406</v>
      </c>
      <c r="N473" s="28">
        <f t="shared" si="30"/>
        <v>1.2662085000000616</v>
      </c>
      <c r="O473" s="26">
        <v>471</v>
      </c>
      <c r="P473" s="28">
        <f t="shared" si="31"/>
        <v>0.9651639344262295</v>
      </c>
    </row>
    <row r="474" spans="1:16">
      <c r="A474" s="31" t="s">
        <v>458</v>
      </c>
      <c r="B474" s="28" t="s">
        <v>402</v>
      </c>
      <c r="C474" s="24" t="s">
        <v>462</v>
      </c>
      <c r="D474" s="24" t="s">
        <v>463</v>
      </c>
      <c r="E474" s="11">
        <v>2774501.4958000001</v>
      </c>
      <c r="F474" s="11">
        <v>1725175.6169</v>
      </c>
      <c r="G474" s="9">
        <v>497.62</v>
      </c>
      <c r="H474" s="9">
        <v>467.78</v>
      </c>
      <c r="I474" s="24" t="s">
        <v>50</v>
      </c>
      <c r="J474" s="9">
        <v>469.05136107999999</v>
      </c>
      <c r="K474" s="25">
        <f t="shared" si="28"/>
        <v>1.2713610800000197</v>
      </c>
      <c r="L474" s="25">
        <f t="shared" si="29"/>
        <v>1.6163589957388165</v>
      </c>
      <c r="N474" s="28">
        <f t="shared" si="30"/>
        <v>1.2713610800000197</v>
      </c>
      <c r="O474" s="26">
        <v>472</v>
      </c>
      <c r="P474" s="28">
        <f t="shared" si="31"/>
        <v>0.96721311475409832</v>
      </c>
    </row>
    <row r="475" spans="1:16">
      <c r="A475" s="30" t="s">
        <v>1221</v>
      </c>
      <c r="B475" s="26" t="s">
        <v>402</v>
      </c>
      <c r="C475" s="24" t="s">
        <v>1222</v>
      </c>
      <c r="D475" s="24" t="s">
        <v>1223</v>
      </c>
      <c r="E475" s="11">
        <v>2839901.2692999998</v>
      </c>
      <c r="F475" s="11">
        <v>1773362.7168000001</v>
      </c>
      <c r="G475" s="9">
        <v>2276.48</v>
      </c>
      <c r="H475" s="9">
        <v>2237.81</v>
      </c>
      <c r="I475" s="24" t="s">
        <v>284</v>
      </c>
      <c r="J475" s="9">
        <v>2236.5163574200001</v>
      </c>
      <c r="K475" s="25">
        <f t="shared" si="28"/>
        <v>-1.2936425799998688</v>
      </c>
      <c r="L475" s="25">
        <f t="shared" si="29"/>
        <v>1.6735111247887169</v>
      </c>
      <c r="N475" s="28">
        <f t="shared" si="30"/>
        <v>1.2936425799998688</v>
      </c>
      <c r="O475" s="26">
        <v>473</v>
      </c>
      <c r="P475" s="28">
        <f t="shared" si="31"/>
        <v>0.96926229508196726</v>
      </c>
    </row>
    <row r="476" spans="1:16">
      <c r="A476" s="31" t="s">
        <v>383</v>
      </c>
      <c r="B476" s="28" t="s">
        <v>320</v>
      </c>
      <c r="C476" s="24" t="s">
        <v>387</v>
      </c>
      <c r="D476" s="24" t="s">
        <v>388</v>
      </c>
      <c r="E476" s="11">
        <v>2818621.9890999999</v>
      </c>
      <c r="F476" s="11">
        <v>1827140.2577</v>
      </c>
      <c r="G476" s="9">
        <v>625.24</v>
      </c>
      <c r="H476" s="9">
        <v>583.20699999999999</v>
      </c>
      <c r="I476" s="24" t="s">
        <v>50</v>
      </c>
      <c r="J476" s="9">
        <v>584.56085204999999</v>
      </c>
      <c r="K476" s="25">
        <f t="shared" si="28"/>
        <v>1.3538520500000004</v>
      </c>
      <c r="L476" s="25">
        <f t="shared" si="29"/>
        <v>1.8329153732892036</v>
      </c>
      <c r="N476" s="28">
        <f t="shared" si="30"/>
        <v>1.3538520500000004</v>
      </c>
      <c r="O476" s="26">
        <v>474</v>
      </c>
      <c r="P476" s="28">
        <f t="shared" si="31"/>
        <v>0.97131147540983609</v>
      </c>
    </row>
    <row r="477" spans="1:16">
      <c r="A477" s="31" t="s">
        <v>471</v>
      </c>
      <c r="B477" s="24" t="s">
        <v>402</v>
      </c>
      <c r="C477" s="24" t="s">
        <v>474</v>
      </c>
      <c r="D477" s="24" t="s">
        <v>475</v>
      </c>
      <c r="E477" s="11">
        <v>2774511.6587999999</v>
      </c>
      <c r="F477" s="11">
        <v>1724976.7172999999</v>
      </c>
      <c r="G477" s="9">
        <v>491.36</v>
      </c>
      <c r="H477" s="9">
        <v>461.54</v>
      </c>
      <c r="I477" s="24" t="s">
        <v>284</v>
      </c>
      <c r="J477" s="9">
        <v>462.90695190000002</v>
      </c>
      <c r="K477" s="25">
        <f t="shared" si="28"/>
        <v>1.3669519000000037</v>
      </c>
      <c r="L477" s="25">
        <f t="shared" si="29"/>
        <v>1.8685574969136201</v>
      </c>
      <c r="N477" s="28">
        <f t="shared" si="30"/>
        <v>1.3669519000000037</v>
      </c>
      <c r="O477" s="26">
        <v>475</v>
      </c>
      <c r="P477" s="28">
        <f t="shared" si="31"/>
        <v>0.97336065573770492</v>
      </c>
    </row>
    <row r="478" spans="1:16">
      <c r="A478" s="31" t="s">
        <v>391</v>
      </c>
      <c r="B478" s="26" t="s">
        <v>320</v>
      </c>
      <c r="C478" s="24" t="s">
        <v>392</v>
      </c>
      <c r="D478" s="24" t="s">
        <v>393</v>
      </c>
      <c r="E478" s="11">
        <v>2795106.9523999998</v>
      </c>
      <c r="F478" s="11">
        <v>1794070.4816999999</v>
      </c>
      <c r="G478" s="9">
        <v>600.77</v>
      </c>
      <c r="H478" s="9">
        <v>563.68700000000001</v>
      </c>
      <c r="I478" s="24" t="s">
        <v>284</v>
      </c>
      <c r="J478" s="9">
        <v>565.13970946999996</v>
      </c>
      <c r="K478" s="25">
        <f t="shared" si="28"/>
        <v>1.4527094699999452</v>
      </c>
      <c r="L478" s="25">
        <f t="shared" si="29"/>
        <v>2.1103648042275216</v>
      </c>
      <c r="N478" s="28">
        <f t="shared" si="30"/>
        <v>1.4527094699999452</v>
      </c>
      <c r="O478" s="30">
        <v>476</v>
      </c>
      <c r="P478" s="28">
        <f t="shared" si="31"/>
        <v>0.97540983606557374</v>
      </c>
    </row>
    <row r="479" spans="1:16">
      <c r="A479" s="31" t="s">
        <v>318</v>
      </c>
      <c r="B479" s="28" t="s">
        <v>320</v>
      </c>
      <c r="C479" s="24" t="s">
        <v>357</v>
      </c>
      <c r="D479" s="24" t="s">
        <v>358</v>
      </c>
      <c r="E479" s="11">
        <v>2780753.3336</v>
      </c>
      <c r="F479" s="11">
        <v>1802791.6422999999</v>
      </c>
      <c r="G479" s="9">
        <v>232</v>
      </c>
      <c r="H479" s="9">
        <v>195.95</v>
      </c>
      <c r="I479" s="24" t="s">
        <v>92</v>
      </c>
      <c r="J479" s="9">
        <v>194.49006653000001</v>
      </c>
      <c r="K479" s="25">
        <f t="shared" si="28"/>
        <v>-1.4599334699999815</v>
      </c>
      <c r="L479" s="25">
        <f t="shared" si="29"/>
        <v>2.1314057368261872</v>
      </c>
      <c r="N479" s="28">
        <f t="shared" si="30"/>
        <v>1.4599334699999815</v>
      </c>
      <c r="O479" s="30">
        <v>477</v>
      </c>
      <c r="P479" s="28">
        <f t="shared" si="31"/>
        <v>0.97745901639344257</v>
      </c>
    </row>
    <row r="480" spans="1:16">
      <c r="A480" s="30" t="s">
        <v>1146</v>
      </c>
      <c r="B480" s="24" t="s">
        <v>402</v>
      </c>
      <c r="C480" s="24" t="s">
        <v>1147</v>
      </c>
      <c r="D480" s="24" t="s">
        <v>1148</v>
      </c>
      <c r="E480" s="11">
        <v>2792512.5266</v>
      </c>
      <c r="F480" s="11">
        <v>1722479.2553999999</v>
      </c>
      <c r="G480" s="9">
        <v>392.28</v>
      </c>
      <c r="H480" s="9">
        <v>361.43</v>
      </c>
      <c r="I480" s="24" t="s">
        <v>92</v>
      </c>
      <c r="J480" s="9">
        <v>362.92160034</v>
      </c>
      <c r="K480" s="25">
        <f t="shared" si="28"/>
        <v>1.4916003399999909</v>
      </c>
      <c r="L480" s="25">
        <f t="shared" si="29"/>
        <v>2.2248715742880885</v>
      </c>
      <c r="N480" s="28">
        <f t="shared" si="30"/>
        <v>1.4916003399999909</v>
      </c>
      <c r="O480" s="30">
        <v>478</v>
      </c>
      <c r="P480" s="28">
        <f t="shared" si="31"/>
        <v>0.97950819672131151</v>
      </c>
    </row>
    <row r="481" spans="1:16">
      <c r="A481" s="31" t="s">
        <v>154</v>
      </c>
      <c r="B481" s="24" t="s">
        <v>103</v>
      </c>
      <c r="C481" s="24" t="s">
        <v>169</v>
      </c>
      <c r="D481" s="24" t="s">
        <v>170</v>
      </c>
      <c r="E481" s="11">
        <v>2842243.5674000001</v>
      </c>
      <c r="F481" s="11">
        <v>1664961.95</v>
      </c>
      <c r="G481" s="9">
        <v>594.54999999999995</v>
      </c>
      <c r="H481" s="9">
        <v>565.43499999999995</v>
      </c>
      <c r="I481" s="24" t="s">
        <v>67</v>
      </c>
      <c r="J481" s="9">
        <v>566.97955321999996</v>
      </c>
      <c r="K481" s="25">
        <f t="shared" si="28"/>
        <v>1.5445532200000116</v>
      </c>
      <c r="L481" s="25">
        <f t="shared" si="29"/>
        <v>2.3856446494124044</v>
      </c>
      <c r="N481" s="28">
        <f t="shared" si="30"/>
        <v>1.5445532200000116</v>
      </c>
      <c r="O481" s="30">
        <v>479</v>
      </c>
      <c r="P481" s="28">
        <f t="shared" si="31"/>
        <v>0.98155737704918034</v>
      </c>
    </row>
    <row r="482" spans="1:16">
      <c r="A482" s="31" t="s">
        <v>153</v>
      </c>
      <c r="B482" s="24" t="s">
        <v>103</v>
      </c>
      <c r="C482" s="24" t="s">
        <v>167</v>
      </c>
      <c r="D482" s="24" t="s">
        <v>168</v>
      </c>
      <c r="E482" s="11">
        <v>2842226.7351000002</v>
      </c>
      <c r="F482" s="11">
        <v>1664935.9257</v>
      </c>
      <c r="G482" s="9">
        <v>594.6</v>
      </c>
      <c r="H482" s="9">
        <v>565.48199999999997</v>
      </c>
      <c r="I482" s="24" t="s">
        <v>67</v>
      </c>
      <c r="J482" s="9">
        <v>567.09368896000001</v>
      </c>
      <c r="K482" s="25">
        <f t="shared" si="28"/>
        <v>1.6116889600000377</v>
      </c>
      <c r="L482" s="25">
        <f t="shared" si="29"/>
        <v>2.5975413037860031</v>
      </c>
      <c r="N482" s="28">
        <f t="shared" si="30"/>
        <v>1.6116889600000377</v>
      </c>
      <c r="O482" s="30">
        <v>480</v>
      </c>
      <c r="P482" s="28">
        <f t="shared" si="31"/>
        <v>0.98360655737704916</v>
      </c>
    </row>
    <row r="483" spans="1:16">
      <c r="A483" s="30" t="s">
        <v>1182</v>
      </c>
      <c r="B483" s="26" t="s">
        <v>402</v>
      </c>
      <c r="C483" s="24" t="s">
        <v>1183</v>
      </c>
      <c r="D483" s="24" t="s">
        <v>1184</v>
      </c>
      <c r="E483" s="11">
        <v>2839617.3574999999</v>
      </c>
      <c r="F483" s="11">
        <v>1741721.0645000001</v>
      </c>
      <c r="G483" s="9">
        <v>2708.82</v>
      </c>
      <c r="H483" s="9">
        <v>2671.3760000000002</v>
      </c>
      <c r="I483" s="24" t="s">
        <v>284</v>
      </c>
      <c r="J483" s="9">
        <v>2673.0119628900002</v>
      </c>
      <c r="K483" s="25">
        <f t="shared" si="28"/>
        <v>1.6359628899999734</v>
      </c>
      <c r="L483" s="25">
        <f t="shared" si="29"/>
        <v>2.6763745774570653</v>
      </c>
      <c r="N483" s="28">
        <f t="shared" si="30"/>
        <v>1.6359628899999734</v>
      </c>
      <c r="O483" s="30">
        <v>481</v>
      </c>
      <c r="P483" s="28">
        <f t="shared" si="31"/>
        <v>0.98565573770491799</v>
      </c>
    </row>
    <row r="484" spans="1:16">
      <c r="A484" s="31" t="s">
        <v>97</v>
      </c>
      <c r="B484" s="28" t="s">
        <v>103</v>
      </c>
      <c r="C484" s="24" t="s">
        <v>106</v>
      </c>
      <c r="D484" s="24" t="s">
        <v>107</v>
      </c>
      <c r="E484" s="11">
        <v>2842337.1225000001</v>
      </c>
      <c r="F484" s="11">
        <v>1664972.1303000001</v>
      </c>
      <c r="G484" s="9">
        <v>607.35</v>
      </c>
      <c r="H484" s="9">
        <v>578.22400000000005</v>
      </c>
      <c r="I484" s="24" t="s">
        <v>50</v>
      </c>
      <c r="J484" s="9">
        <v>579.87457274999997</v>
      </c>
      <c r="K484" s="25">
        <f t="shared" si="28"/>
        <v>1.6505727499999239</v>
      </c>
      <c r="L484" s="25">
        <f t="shared" si="29"/>
        <v>2.7243904030423112</v>
      </c>
      <c r="N484" s="28">
        <f t="shared" si="30"/>
        <v>1.6505727499999239</v>
      </c>
      <c r="O484" s="30">
        <v>482</v>
      </c>
      <c r="P484" s="28">
        <f t="shared" si="31"/>
        <v>0.98770491803278693</v>
      </c>
    </row>
    <row r="485" spans="1:16">
      <c r="A485" s="31" t="s">
        <v>96</v>
      </c>
      <c r="B485" s="28" t="s">
        <v>103</v>
      </c>
      <c r="C485" s="24" t="s">
        <v>104</v>
      </c>
      <c r="D485" s="24" t="s">
        <v>105</v>
      </c>
      <c r="E485" s="11">
        <v>2842303.9799000002</v>
      </c>
      <c r="F485" s="11">
        <v>1664911.3019999999</v>
      </c>
      <c r="G485" s="9">
        <v>606.16999999999996</v>
      </c>
      <c r="H485" s="9">
        <v>577.05899999999997</v>
      </c>
      <c r="I485" s="24" t="s">
        <v>50</v>
      </c>
      <c r="J485" s="9">
        <v>578.73455810999997</v>
      </c>
      <c r="K485" s="25">
        <f t="shared" si="28"/>
        <v>1.6755581099999972</v>
      </c>
      <c r="L485" s="25">
        <f t="shared" si="29"/>
        <v>2.8074949799867626</v>
      </c>
      <c r="N485" s="28">
        <f t="shared" si="30"/>
        <v>1.6755581099999972</v>
      </c>
      <c r="O485" s="30">
        <v>483</v>
      </c>
      <c r="P485" s="28">
        <f t="shared" si="31"/>
        <v>0.98975409836065575</v>
      </c>
    </row>
    <row r="486" spans="1:16">
      <c r="A486" s="31" t="s">
        <v>194</v>
      </c>
      <c r="B486" s="24" t="s">
        <v>181</v>
      </c>
      <c r="C486" s="24" t="s">
        <v>199</v>
      </c>
      <c r="D486" s="24" t="s">
        <v>200</v>
      </c>
      <c r="E486" s="11">
        <v>2887413.9893</v>
      </c>
      <c r="F486" s="11">
        <v>1627827.0597000001</v>
      </c>
      <c r="G486" s="9">
        <v>187.11</v>
      </c>
      <c r="H486" s="9">
        <v>159.39449999999999</v>
      </c>
      <c r="I486" s="24" t="s">
        <v>67</v>
      </c>
      <c r="J486" s="9">
        <v>161.11891173999999</v>
      </c>
      <c r="K486" s="25">
        <f t="shared" si="28"/>
        <v>1.7244117399999936</v>
      </c>
      <c r="L486" s="25">
        <f t="shared" si="29"/>
        <v>2.9735958490498056</v>
      </c>
      <c r="N486" s="28">
        <f t="shared" si="30"/>
        <v>1.7244117399999936</v>
      </c>
      <c r="O486" s="30">
        <v>484</v>
      </c>
      <c r="P486" s="28">
        <f t="shared" si="31"/>
        <v>0.99180327868852458</v>
      </c>
    </row>
    <row r="487" spans="1:16">
      <c r="A487" s="31" t="s">
        <v>83</v>
      </c>
      <c r="B487" s="24" t="s">
        <v>55</v>
      </c>
      <c r="C487" s="24" t="s">
        <v>84</v>
      </c>
      <c r="D487" s="24" t="s">
        <v>85</v>
      </c>
      <c r="E487" s="11">
        <v>2744724.7220000001</v>
      </c>
      <c r="F487" s="11">
        <v>1650146.4334</v>
      </c>
      <c r="G487" s="9">
        <v>169.44</v>
      </c>
      <c r="H487" s="9">
        <v>146.72</v>
      </c>
      <c r="I487" s="24" t="s">
        <v>67</v>
      </c>
      <c r="J487" s="9">
        <v>148.55108643</v>
      </c>
      <c r="K487" s="25">
        <f t="shared" si="28"/>
        <v>1.8310864299999992</v>
      </c>
      <c r="L487" s="25">
        <f t="shared" si="29"/>
        <v>3.3528775141301419</v>
      </c>
      <c r="N487" s="28">
        <f t="shared" si="30"/>
        <v>1.8310864299999992</v>
      </c>
      <c r="O487" s="30">
        <v>485</v>
      </c>
      <c r="P487" s="28">
        <f t="shared" si="31"/>
        <v>0.99385245901639341</v>
      </c>
    </row>
    <row r="488" spans="1:16">
      <c r="A488" s="30" t="s">
        <v>1155</v>
      </c>
      <c r="B488" s="30" t="s">
        <v>402</v>
      </c>
      <c r="C488" s="2" t="s">
        <v>1156</v>
      </c>
      <c r="D488" s="2" t="s">
        <v>1157</v>
      </c>
      <c r="E488" s="11">
        <v>2840328.9270000001</v>
      </c>
      <c r="F488" s="11">
        <v>1756649.9435000001</v>
      </c>
      <c r="G488" s="9">
        <v>3399.16</v>
      </c>
      <c r="H488" s="9">
        <v>3360.39</v>
      </c>
      <c r="I488" s="2" t="s">
        <v>284</v>
      </c>
      <c r="J488" s="9">
        <v>3362.3447265599998</v>
      </c>
      <c r="K488" s="25">
        <f t="shared" si="28"/>
        <v>1.9547265599999264</v>
      </c>
      <c r="L488" s="25">
        <f t="shared" si="29"/>
        <v>3.8209559243691458</v>
      </c>
      <c r="N488" s="28">
        <f t="shared" si="30"/>
        <v>1.9547265599999264</v>
      </c>
      <c r="O488" s="30">
        <v>486</v>
      </c>
      <c r="P488" s="28">
        <f t="shared" si="31"/>
        <v>0.99590163934426235</v>
      </c>
    </row>
    <row r="489" spans="1:16">
      <c r="A489" s="30" t="s">
        <v>1152</v>
      </c>
      <c r="B489" s="2" t="s">
        <v>402</v>
      </c>
      <c r="C489" s="2" t="s">
        <v>1153</v>
      </c>
      <c r="D489" s="2" t="s">
        <v>1154</v>
      </c>
      <c r="E489" s="11">
        <v>2840241.8542999998</v>
      </c>
      <c r="F489" s="11">
        <v>1756771.9546999999</v>
      </c>
      <c r="G489" s="9">
        <v>3411.45</v>
      </c>
      <c r="H489" s="9">
        <v>3372.67</v>
      </c>
      <c r="I489" s="2" t="s">
        <v>284</v>
      </c>
      <c r="J489" s="9">
        <v>3374.9575195299999</v>
      </c>
      <c r="K489" s="25">
        <f t="shared" si="28"/>
        <v>2.2875195299998268</v>
      </c>
      <c r="L489" s="25">
        <f t="shared" si="29"/>
        <v>5.2327456001306283</v>
      </c>
      <c r="N489" s="28">
        <f t="shared" si="30"/>
        <v>2.2875195299998268</v>
      </c>
      <c r="O489" s="30">
        <v>487</v>
      </c>
      <c r="P489" s="28">
        <f t="shared" si="31"/>
        <v>0.99795081967213117</v>
      </c>
    </row>
    <row r="490" spans="1:16">
      <c r="A490" s="30" t="s">
        <v>1179</v>
      </c>
      <c r="B490" s="30" t="s">
        <v>402</v>
      </c>
      <c r="C490" s="26" t="s">
        <v>1180</v>
      </c>
      <c r="D490" s="26" t="s">
        <v>1181</v>
      </c>
      <c r="E490" s="11">
        <v>2839642.4778999998</v>
      </c>
      <c r="F490" s="11">
        <v>1741648.4550999999</v>
      </c>
      <c r="G490" s="9">
        <v>2708.46</v>
      </c>
      <c r="H490" s="9">
        <v>2671.0279999999998</v>
      </c>
      <c r="I490" s="26" t="s">
        <v>284</v>
      </c>
      <c r="J490" s="9">
        <v>2673.5661621099998</v>
      </c>
      <c r="K490" s="25">
        <f t="shared" si="28"/>
        <v>2.5381621100000302</v>
      </c>
      <c r="L490" s="25">
        <f t="shared" si="29"/>
        <v>6.4422668966398051</v>
      </c>
      <c r="N490" s="28">
        <f t="shared" si="30"/>
        <v>2.5381621100000302</v>
      </c>
      <c r="O490" s="30">
        <v>488</v>
      </c>
      <c r="P490" s="28">
        <f t="shared" si="31"/>
        <v>1</v>
      </c>
    </row>
  </sheetData>
  <sortState ref="A3:P490">
    <sortCondition ref="N3:N490"/>
  </sortState>
  <mergeCells count="3">
    <mergeCell ref="C1:D1"/>
    <mergeCell ref="E1:F1"/>
    <mergeCell ref="G1:H1"/>
  </mergeCells>
  <phoneticPr fontId="7" type="noConversion"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T14"/>
  <sheetViews>
    <sheetView workbookViewId="0">
      <selection activeCell="N16" sqref="N16"/>
    </sheetView>
  </sheetViews>
  <sheetFormatPr defaultRowHeight="15"/>
  <cols>
    <col min="2" max="2" width="15.5703125" customWidth="1"/>
    <col min="3" max="3" width="16.42578125" customWidth="1"/>
    <col min="4" max="4" width="18.140625" customWidth="1"/>
    <col min="5" max="5" width="12.5703125" customWidth="1"/>
    <col min="6" max="6" width="12.85546875" customWidth="1"/>
    <col min="7" max="7" width="10" customWidth="1"/>
    <col min="8" max="8" width="10.5703125" customWidth="1"/>
    <col min="9" max="9" width="13.7109375" customWidth="1"/>
    <col min="10" max="10" width="12.140625" customWidth="1"/>
    <col min="11" max="11" width="11.42578125" customWidth="1"/>
    <col min="12" max="12" width="10.85546875" customWidth="1"/>
  </cols>
  <sheetData>
    <row r="1" spans="1:20" s="28" customFormat="1">
      <c r="A1" s="14" t="s">
        <v>29</v>
      </c>
      <c r="B1" s="4" t="s">
        <v>54</v>
      </c>
      <c r="C1" s="36" t="s">
        <v>30</v>
      </c>
      <c r="D1" s="36"/>
      <c r="E1" s="36" t="s">
        <v>31</v>
      </c>
      <c r="F1" s="36"/>
      <c r="G1" s="36" t="s">
        <v>32</v>
      </c>
      <c r="H1" s="36"/>
      <c r="J1" s="4" t="s">
        <v>33</v>
      </c>
      <c r="K1" s="4" t="s">
        <v>34</v>
      </c>
      <c r="L1" s="4" t="s">
        <v>35</v>
      </c>
      <c r="N1" s="4"/>
      <c r="S1" s="4"/>
    </row>
    <row r="2" spans="1:20" s="28" customFormat="1">
      <c r="A2" s="15" t="s">
        <v>36</v>
      </c>
      <c r="B2" s="3" t="s">
        <v>56</v>
      </c>
      <c r="C2" s="3" t="s">
        <v>37</v>
      </c>
      <c r="D2" s="3" t="s">
        <v>38</v>
      </c>
      <c r="E2" s="3" t="s">
        <v>39</v>
      </c>
      <c r="F2" s="3" t="s">
        <v>40</v>
      </c>
      <c r="G2" s="3" t="s">
        <v>41</v>
      </c>
      <c r="H2" s="3" t="s">
        <v>42</v>
      </c>
      <c r="I2" s="3" t="s">
        <v>43</v>
      </c>
      <c r="J2" s="3" t="s">
        <v>44</v>
      </c>
      <c r="K2" s="3" t="s">
        <v>45</v>
      </c>
      <c r="L2" s="3" t="s">
        <v>46</v>
      </c>
      <c r="N2" s="4"/>
      <c r="O2" s="4"/>
      <c r="P2" s="4"/>
      <c r="R2" s="5"/>
      <c r="S2" s="1"/>
      <c r="T2" s="4"/>
    </row>
    <row r="3" spans="1:20" s="28" customFormat="1">
      <c r="A3" s="32" t="s">
        <v>1185</v>
      </c>
      <c r="B3" s="30" t="s">
        <v>402</v>
      </c>
      <c r="C3" s="30" t="s">
        <v>1186</v>
      </c>
      <c r="D3" s="30" t="s">
        <v>1187</v>
      </c>
      <c r="E3" s="11">
        <v>2838835.6653</v>
      </c>
      <c r="F3" s="11">
        <v>1738430.7035999999</v>
      </c>
      <c r="G3" s="9">
        <v>2693.48</v>
      </c>
      <c r="H3" s="9">
        <v>2657.712</v>
      </c>
      <c r="I3" s="30" t="s">
        <v>284</v>
      </c>
      <c r="J3" s="9">
        <v>2650.40893555</v>
      </c>
      <c r="K3" s="29">
        <f t="shared" ref="K3:K14" si="0">J3-H3</f>
        <v>-7.3030644499999653</v>
      </c>
      <c r="L3" s="29">
        <f t="shared" ref="L3:L14" si="1">K3*K3</f>
        <v>53.334750360853299</v>
      </c>
      <c r="O3" s="30"/>
    </row>
    <row r="4" spans="1:20" s="28" customFormat="1">
      <c r="A4" s="33">
        <v>8016</v>
      </c>
      <c r="B4" s="28" t="s">
        <v>320</v>
      </c>
      <c r="C4" s="28" t="s">
        <v>1112</v>
      </c>
      <c r="D4" s="28" t="s">
        <v>1113</v>
      </c>
      <c r="E4" s="11">
        <v>2865634.3139999998</v>
      </c>
      <c r="F4" s="11">
        <v>2079952.9350000001</v>
      </c>
      <c r="G4" s="9">
        <v>2997.489</v>
      </c>
      <c r="H4" s="9">
        <v>2940.1248000000001</v>
      </c>
      <c r="I4" s="28" t="s">
        <v>522</v>
      </c>
      <c r="J4" s="9">
        <v>2936.6989746099998</v>
      </c>
      <c r="K4" s="29">
        <f t="shared" si="0"/>
        <v>-3.4258253900002273</v>
      </c>
      <c r="L4" s="29">
        <f t="shared" si="1"/>
        <v>11.73627960277021</v>
      </c>
      <c r="O4" s="30"/>
    </row>
    <row r="5" spans="1:20" s="28" customFormat="1">
      <c r="A5" s="34" t="s">
        <v>482</v>
      </c>
      <c r="B5" s="30" t="s">
        <v>402</v>
      </c>
      <c r="C5" s="30" t="s">
        <v>499</v>
      </c>
      <c r="D5" s="30" t="s">
        <v>500</v>
      </c>
      <c r="E5" s="11">
        <v>2726614.7502000001</v>
      </c>
      <c r="F5" s="11">
        <v>1689125.277</v>
      </c>
      <c r="G5" s="9">
        <v>45.17</v>
      </c>
      <c r="H5" s="9">
        <v>19.66</v>
      </c>
      <c r="I5" s="30" t="s">
        <v>67</v>
      </c>
      <c r="J5" s="9">
        <v>21.195152279999999</v>
      </c>
      <c r="K5" s="29">
        <f t="shared" si="0"/>
        <v>1.5351522799999984</v>
      </c>
      <c r="L5" s="29">
        <f t="shared" si="1"/>
        <v>2.3566925227891935</v>
      </c>
      <c r="O5" s="30"/>
    </row>
    <row r="6" spans="1:20" s="28" customFormat="1">
      <c r="A6" s="34" t="s">
        <v>484</v>
      </c>
      <c r="B6" s="30" t="s">
        <v>402</v>
      </c>
      <c r="C6" s="30" t="s">
        <v>503</v>
      </c>
      <c r="D6" s="30" t="s">
        <v>504</v>
      </c>
      <c r="E6" s="11">
        <v>2761434.8785999999</v>
      </c>
      <c r="F6" s="11">
        <v>1696704.6166000001</v>
      </c>
      <c r="G6" s="9">
        <v>272.22000000000003</v>
      </c>
      <c r="H6" s="9">
        <v>245.46</v>
      </c>
      <c r="I6" s="30" t="s">
        <v>67</v>
      </c>
      <c r="J6" s="9">
        <v>247.01867676000001</v>
      </c>
      <c r="K6" s="29">
        <f t="shared" si="0"/>
        <v>1.5586767599999973</v>
      </c>
      <c r="L6" s="29">
        <f t="shared" si="1"/>
        <v>2.4294732421640894</v>
      </c>
      <c r="O6" s="30"/>
    </row>
    <row r="7" spans="1:20" s="28" customFormat="1">
      <c r="A7" s="32" t="s">
        <v>1170</v>
      </c>
      <c r="B7" s="30" t="s">
        <v>402</v>
      </c>
      <c r="C7" s="30" t="s">
        <v>1171</v>
      </c>
      <c r="D7" s="30" t="s">
        <v>1172</v>
      </c>
      <c r="E7" s="11">
        <v>2838664.3152000001</v>
      </c>
      <c r="F7" s="11">
        <v>1745774.9013</v>
      </c>
      <c r="G7" s="9">
        <v>3072.02</v>
      </c>
      <c r="H7" s="9">
        <v>3034.3</v>
      </c>
      <c r="I7" s="30" t="s">
        <v>284</v>
      </c>
      <c r="J7" s="9">
        <v>3036.0083007799999</v>
      </c>
      <c r="K7" s="29">
        <f t="shared" si="0"/>
        <v>1.7083007799997176</v>
      </c>
      <c r="L7" s="29">
        <f t="shared" si="1"/>
        <v>2.9182915549476438</v>
      </c>
      <c r="O7" s="30"/>
    </row>
    <row r="8" spans="1:20" s="28" customFormat="1">
      <c r="A8" s="34" t="s">
        <v>483</v>
      </c>
      <c r="B8" s="30" t="s">
        <v>402</v>
      </c>
      <c r="C8" s="30" t="s">
        <v>501</v>
      </c>
      <c r="D8" s="30" t="s">
        <v>502</v>
      </c>
      <c r="E8" s="11">
        <v>2726542.2296000002</v>
      </c>
      <c r="F8" s="11">
        <v>1689244.4818</v>
      </c>
      <c r="G8" s="9">
        <v>44.71</v>
      </c>
      <c r="H8" s="9">
        <v>19.2</v>
      </c>
      <c r="I8" s="30" t="s">
        <v>67</v>
      </c>
      <c r="J8" s="9">
        <v>21.190000529999999</v>
      </c>
      <c r="K8" s="29">
        <f t="shared" si="0"/>
        <v>1.9900005299999997</v>
      </c>
      <c r="L8" s="29">
        <f t="shared" si="1"/>
        <v>3.9601021094002795</v>
      </c>
      <c r="O8" s="30"/>
    </row>
    <row r="9" spans="1:20" s="28" customFormat="1">
      <c r="A9" s="32" t="s">
        <v>1164</v>
      </c>
      <c r="B9" s="30" t="s">
        <v>402</v>
      </c>
      <c r="C9" s="30" t="s">
        <v>1165</v>
      </c>
      <c r="D9" s="30" t="s">
        <v>1166</v>
      </c>
      <c r="E9" s="11">
        <v>2837559.3287</v>
      </c>
      <c r="F9" s="11">
        <v>1749474.5936</v>
      </c>
      <c r="G9" s="9">
        <v>3148.67</v>
      </c>
      <c r="H9" s="9">
        <v>3110.74</v>
      </c>
      <c r="I9" s="30" t="s">
        <v>284</v>
      </c>
      <c r="J9" s="9">
        <v>3112.8041992200001</v>
      </c>
      <c r="K9" s="29">
        <f t="shared" si="0"/>
        <v>2.0641992200003187</v>
      </c>
      <c r="L9" s="29">
        <f t="shared" si="1"/>
        <v>4.2609184198499239</v>
      </c>
      <c r="O9" s="30"/>
    </row>
    <row r="10" spans="1:20" s="28" customFormat="1">
      <c r="A10" s="34" t="s">
        <v>480</v>
      </c>
      <c r="B10" s="30" t="s">
        <v>402</v>
      </c>
      <c r="C10" s="30" t="s">
        <v>495</v>
      </c>
      <c r="D10" s="30" t="s">
        <v>496</v>
      </c>
      <c r="E10" s="11">
        <v>2787149.6033000001</v>
      </c>
      <c r="F10" s="11">
        <v>1725460.2875000001</v>
      </c>
      <c r="G10" s="9">
        <v>469.88</v>
      </c>
      <c r="H10" s="9">
        <v>439.22</v>
      </c>
      <c r="I10" s="30" t="s">
        <v>67</v>
      </c>
      <c r="J10" s="9">
        <v>441.34753418000003</v>
      </c>
      <c r="K10" s="29">
        <f t="shared" si="0"/>
        <v>2.1275341799999978</v>
      </c>
      <c r="L10" s="29">
        <f t="shared" si="1"/>
        <v>4.5264016870682635</v>
      </c>
      <c r="O10" s="30"/>
    </row>
    <row r="11" spans="1:20" s="28" customFormat="1">
      <c r="A11" s="32" t="s">
        <v>1167</v>
      </c>
      <c r="B11" s="30" t="s">
        <v>402</v>
      </c>
      <c r="C11" s="30" t="s">
        <v>1168</v>
      </c>
      <c r="D11" s="30" t="s">
        <v>1169</v>
      </c>
      <c r="E11" s="11">
        <v>2837472.0463</v>
      </c>
      <c r="F11" s="11">
        <v>1749422.2489</v>
      </c>
      <c r="G11" s="9">
        <v>3120.99</v>
      </c>
      <c r="H11" s="9">
        <v>3083.08</v>
      </c>
      <c r="I11" s="30" t="s">
        <v>284</v>
      </c>
      <c r="J11" s="9">
        <v>3085.4423828099998</v>
      </c>
      <c r="K11" s="29">
        <f t="shared" si="0"/>
        <v>2.3623828099998718</v>
      </c>
      <c r="L11" s="29">
        <f t="shared" si="1"/>
        <v>5.5808525409828906</v>
      </c>
      <c r="O11" s="30"/>
    </row>
    <row r="12" spans="1:20" s="28" customFormat="1">
      <c r="A12" s="35">
        <v>9007</v>
      </c>
      <c r="B12" s="28" t="s">
        <v>103</v>
      </c>
      <c r="C12" s="28" t="s">
        <v>1</v>
      </c>
      <c r="D12" s="28" t="s">
        <v>2</v>
      </c>
      <c r="E12" s="11">
        <v>2839970.798</v>
      </c>
      <c r="F12" s="11">
        <v>1628488.507</v>
      </c>
      <c r="G12" s="9">
        <v>177.88300000000001</v>
      </c>
      <c r="H12" s="9">
        <v>153.38679999999999</v>
      </c>
      <c r="I12" s="28" t="s">
        <v>523</v>
      </c>
      <c r="J12" s="9">
        <v>156.33050537</v>
      </c>
      <c r="K12" s="29">
        <f t="shared" si="0"/>
        <v>2.9437053700000035</v>
      </c>
      <c r="L12" s="29">
        <f t="shared" si="1"/>
        <v>8.6654013053668582</v>
      </c>
      <c r="O12" s="30"/>
    </row>
    <row r="13" spans="1:20" s="28" customFormat="1">
      <c r="A13" s="32" t="s">
        <v>1133</v>
      </c>
      <c r="B13" s="30" t="s">
        <v>402</v>
      </c>
      <c r="C13" s="30" t="s">
        <v>1134</v>
      </c>
      <c r="D13" s="30" t="s">
        <v>1135</v>
      </c>
      <c r="E13" s="11">
        <v>2842030.3420000002</v>
      </c>
      <c r="F13" s="11">
        <v>1776965.1817000001</v>
      </c>
      <c r="G13" s="9">
        <v>2273.0300000000002</v>
      </c>
      <c r="H13" s="9">
        <v>2010.54</v>
      </c>
      <c r="I13" s="30" t="s">
        <v>284</v>
      </c>
      <c r="J13" s="9">
        <v>2013.9096679700001</v>
      </c>
      <c r="K13" s="29">
        <f t="shared" si="0"/>
        <v>3.3696679700001368</v>
      </c>
      <c r="L13" s="29">
        <f t="shared" si="1"/>
        <v>11.354662228044843</v>
      </c>
      <c r="O13" s="30"/>
    </row>
    <row r="14" spans="1:20" s="28" customFormat="1">
      <c r="A14" s="35">
        <v>9019</v>
      </c>
      <c r="B14" s="30" t="s">
        <v>253</v>
      </c>
      <c r="C14" s="28" t="s">
        <v>25</v>
      </c>
      <c r="D14" s="28" t="s">
        <v>26</v>
      </c>
      <c r="E14" s="11">
        <v>2717650.6710000001</v>
      </c>
      <c r="F14" s="11">
        <v>1616984.202</v>
      </c>
      <c r="G14" s="9">
        <v>108.57299999999999</v>
      </c>
      <c r="H14" s="9">
        <v>89.601699999999994</v>
      </c>
      <c r="I14" s="28" t="s">
        <v>523</v>
      </c>
      <c r="J14" s="9">
        <v>93.088287350000002</v>
      </c>
      <c r="K14" s="29">
        <f t="shared" si="0"/>
        <v>3.4865873500000077</v>
      </c>
      <c r="L14" s="29">
        <f t="shared" si="1"/>
        <v>12.156291349180076</v>
      </c>
      <c r="O14" s="30"/>
    </row>
  </sheetData>
  <sortState ref="A3:L14">
    <sortCondition ref="K3:K14"/>
  </sortState>
  <mergeCells count="3">
    <mergeCell ref="C1:D1"/>
    <mergeCell ref="E1:F1"/>
    <mergeCell ref="G1:H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Barren Land</vt:lpstr>
      <vt:lpstr>Developed</vt:lpstr>
      <vt:lpstr>Forested</vt:lpstr>
      <vt:lpstr>Shrub</vt:lpstr>
      <vt:lpstr>Wetlands</vt:lpstr>
      <vt:lpstr>Combined</vt:lpstr>
      <vt:lpstr>Excluded Points</vt:lpstr>
    </vt:vector>
  </TitlesOfParts>
  <Company>University of Alaska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M Guritz</dc:creator>
  <cp:lastModifiedBy>hk04126</cp:lastModifiedBy>
  <dcterms:created xsi:type="dcterms:W3CDTF">2012-08-16T18:51:14Z</dcterms:created>
  <dcterms:modified xsi:type="dcterms:W3CDTF">2013-04-05T02:09:45Z</dcterms:modified>
</cp:coreProperties>
</file>